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en_skoroszyt" defaultThemeVersion="124226"/>
  <workbookProtection workbookPassword="A8B4" lockStructure="1"/>
  <bookViews>
    <workbookView xWindow="360" yWindow="90" windowWidth="20640" windowHeight="11760" activeTab="4"/>
  </bookViews>
  <sheets>
    <sheet name="dział I" sheetId="3" r:id="rId1"/>
    <sheet name="dzial II" sheetId="4" r:id="rId2"/>
    <sheet name="dział III" sheetId="5" r:id="rId3"/>
    <sheet name="dzial IV" sheetId="1" r:id="rId4"/>
    <sheet name="dział V" sheetId="2" r:id="rId5"/>
  </sheets>
  <definedNames>
    <definedName name="__xlnm.Print_Area_3">'dzial IV'!$A$1:$H$21</definedName>
    <definedName name="__xlnm.Print_Area_4">'dział V'!$A$1:$F$26</definedName>
    <definedName name="nazwa_uczelni" comment="pełne nazwy uczelni">'dział I'!$O$7:$O$109</definedName>
    <definedName name="_xlnm.Print_Area" localSheetId="1">'dzial II'!$A$1:$E$35</definedName>
    <definedName name="_xlnm.Print_Area" localSheetId="3">'dzial IV'!$A$1:$H$21</definedName>
    <definedName name="_xlnm.Print_Area" localSheetId="0">'dział I'!$A$1:$E$71</definedName>
    <definedName name="_xlnm.Print_Area" localSheetId="4">'dział V'!$A$1:$F$26</definedName>
    <definedName name="Uniwersytet_w_Białymstoku">'dział I'!$O$10:$O$109</definedName>
  </definedNames>
  <calcPr calcId="145621"/>
</workbook>
</file>

<file path=xl/calcChain.xml><?xml version="1.0" encoding="utf-8"?>
<calcChain xmlns="http://schemas.openxmlformats.org/spreadsheetml/2006/main">
  <c r="E8" i="4" l="1"/>
  <c r="E31" i="3" l="1"/>
  <c r="D11" i="1" l="1"/>
  <c r="E11" i="1"/>
  <c r="E9" i="1" s="1"/>
  <c r="E50" i="3" l="1"/>
  <c r="E52" i="3" s="1"/>
  <c r="E40" i="3" l="1"/>
  <c r="A1" i="2"/>
  <c r="B1" i="1"/>
  <c r="A1" i="5"/>
  <c r="A1" i="4"/>
  <c r="F31" i="5" l="1"/>
  <c r="E15" i="4" l="1"/>
  <c r="E23" i="4"/>
  <c r="E14" i="4" l="1"/>
  <c r="F21" i="5"/>
  <c r="E15" i="5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F14" i="5"/>
  <c r="F18" i="5"/>
  <c r="F23" i="5"/>
  <c r="F27" i="5"/>
  <c r="F37" i="5"/>
  <c r="E64" i="3"/>
  <c r="E57" i="3"/>
  <c r="E39" i="3" s="1"/>
  <c r="E20" i="3"/>
  <c r="E13" i="3"/>
  <c r="D19" i="4"/>
  <c r="D20" i="3"/>
  <c r="D21" i="3" s="1"/>
  <c r="D22" i="3" s="1"/>
  <c r="D23" i="3" s="1"/>
  <c r="D24" i="3" s="1"/>
  <c r="D25" i="3" s="1"/>
  <c r="D26" i="3" s="1"/>
  <c r="D27" i="3" s="1"/>
  <c r="D28" i="3" s="1"/>
  <c r="D29" i="3" s="1"/>
  <c r="F6" i="2"/>
  <c r="H11" i="1"/>
  <c r="H9" i="1" s="1"/>
  <c r="F11" i="1"/>
  <c r="F9" i="1" s="1"/>
  <c r="D9" i="1"/>
  <c r="G9" i="1"/>
  <c r="D31" i="3" l="1"/>
  <c r="D32" i="3" s="1"/>
  <c r="D33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30" i="3"/>
  <c r="E34" i="4"/>
  <c r="E12" i="3"/>
  <c r="E11" i="3" s="1"/>
  <c r="E60" i="3" s="1"/>
  <c r="E63" i="3" s="1"/>
  <c r="E67" i="3" s="1"/>
  <c r="E70" i="3" s="1"/>
  <c r="E28" i="5"/>
  <c r="E29" i="5" s="1"/>
  <c r="E30" i="5" s="1"/>
  <c r="E31" i="5" s="1"/>
  <c r="E34" i="5" s="1"/>
  <c r="E35" i="5" s="1"/>
  <c r="E36" i="5" s="1"/>
  <c r="E37" i="5" s="1"/>
  <c r="D20" i="4"/>
  <c r="D21" i="4" s="1"/>
  <c r="D22" i="4" s="1"/>
  <c r="D23" i="4" s="1"/>
  <c r="D24" i="4" s="1"/>
  <c r="D25" i="4" s="1"/>
  <c r="D26" i="4" s="1"/>
  <c r="D27" i="4" l="1"/>
  <c r="D28" i="4" s="1"/>
  <c r="D29" i="4" s="1"/>
  <c r="D30" i="4" s="1"/>
  <c r="D31" i="4" s="1"/>
  <c r="D32" i="4" s="1"/>
  <c r="D33" i="4" s="1"/>
  <c r="D34" i="4" s="1"/>
  <c r="D35" i="4" s="1"/>
</calcChain>
</file>

<file path=xl/comments1.xml><?xml version="1.0" encoding="utf-8"?>
<comments xmlns="http://schemas.openxmlformats.org/spreadsheetml/2006/main">
  <authors>
    <author>Piotr Jagielski</author>
    <author>pjagielski</author>
  </authors>
  <commentList>
    <comment ref="E46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Uczelnia wypłaca wynagrodzenia z innych tytułów niż wynikające ze stosunku pracy. Kwota wpisana nie może być równa lub większa niż wpisana w wierszu 30.</t>
        </r>
      </text>
    </comment>
    <comment ref="E49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nie może być większa niż kwota wpisana w wierszu 33.</t>
        </r>
      </text>
    </comment>
    <comment ref="E52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wiersza 37 jest równa sumie wierszy 38, 40, 41. Czerwone pole zniknie po prawidłowym wypełnieniu tych wierszy.</t>
        </r>
      </text>
    </comment>
    <comment ref="E54" authorId="1">
      <text>
        <r>
          <rPr>
            <b/>
            <sz val="12"/>
            <color indexed="81"/>
            <rFont val="Tahoma"/>
            <family val="2"/>
            <charset val="238"/>
          </rPr>
          <t>pjagielski:</t>
        </r>
        <r>
          <rPr>
            <sz val="12"/>
            <color indexed="81"/>
            <rFont val="Tahoma"/>
            <family val="2"/>
            <charset val="238"/>
          </rPr>
          <t xml:space="preserve">
</t>
        </r>
        <r>
          <rPr>
            <sz val="10"/>
            <color indexed="81"/>
            <rFont val="Tahoma"/>
            <family val="2"/>
            <charset val="238"/>
          </rPr>
          <t>Odpis na własny fundusz stypendialny planuje się zgodnie z § 12 ust. 2 rozporządzenia Rady Ministrów z dnia 22 grudnia 2006 r. w sprawie szczegółowych zasad gospodarki finansowej uczelni publicznych (Dz. U. Nr 246 poz. 1796). Przekreślenie oznacza iż wpisana kwota jest niezgodna z zapisami rozporządzenia.
Jeżeli uczelnia wykazała stratę na koniec roku to w wierszu 39 proszę nic nie wpisywać (nawet "0").</t>
        </r>
      </text>
    </comment>
  </commentList>
</comments>
</file>

<file path=xl/comments2.xml><?xml version="1.0" encoding="utf-8"?>
<comments xmlns="http://schemas.openxmlformats.org/spreadsheetml/2006/main">
  <authors>
    <author>Piotr Jagielski</author>
  </authors>
  <commentList>
    <comment ref="E10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większa niż 6% dotacji wskazanej w wierszu 04
</t>
        </r>
      </text>
    </comment>
    <comment ref="E29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nie może być mniejsza niż suma wierszy 25, 26, 27.</t>
        </r>
      </text>
    </comment>
    <comment ref="E33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większa niż zaokrąglone do jednego miejsca po przecinku 0,2% dotacji wpisanej w wierszu 04.</t>
        </r>
      </text>
    </comment>
  </commentList>
</comments>
</file>

<file path=xl/comments3.xml><?xml version="1.0" encoding="utf-8"?>
<comments xmlns="http://schemas.openxmlformats.org/spreadsheetml/2006/main">
  <authors>
    <author>Piotr Jagielski</author>
    <author>pjagielski</author>
  </authors>
  <commentList>
    <comment ref="F7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niż suma wierszy 03, 04, 05.</t>
        </r>
      </text>
    </comment>
    <comment ref="F11" authorId="1">
      <text>
        <r>
          <rPr>
            <b/>
            <sz val="8"/>
            <color indexed="81"/>
            <rFont val="Tahoma"/>
            <family val="2"/>
            <charset val="238"/>
          </rPr>
          <t>pjagielski:</t>
        </r>
        <r>
          <rPr>
            <sz val="8"/>
            <color indexed="81"/>
            <rFont val="Tahoma"/>
            <family val="2"/>
            <charset val="238"/>
          </rPr>
          <t xml:space="preserve">
Wartość komórki nie może być mniejsza od sumy wierszy 07, 08.
</t>
        </r>
      </text>
    </comment>
    <comment ref="A34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Proszę wpisać nazwę funduszu
</t>
        </r>
      </text>
    </comment>
  </commentList>
</comments>
</file>

<file path=xl/comments4.xml><?xml version="1.0" encoding="utf-8"?>
<comments xmlns="http://schemas.openxmlformats.org/spreadsheetml/2006/main">
  <authors>
    <author>Piotr Jagielski</author>
    <author>Jagielski Piotr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4 ustawy - prawo o szkolnictwie wyższym.
Naliczenie wedle wzoru:
 2% x (wynagrodzenia osobowe x (100/102)) - zaokrąglone do 1 miejsca po przecinku.</t>
        </r>
      </text>
    </comment>
    <comment ref="E12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suma kolumn 4 oraz 6.</t>
        </r>
      </text>
    </comment>
    <comment ref="E13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suma kolumn 4 oraz 6.</t>
        </r>
      </text>
    </comment>
    <comment ref="E14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suma kolumn 4 oraz 6.</t>
        </r>
      </text>
    </comment>
    <comment ref="E15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suma kolumn 4 oraz 6.</t>
        </r>
      </text>
    </comment>
    <comment ref="G15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Nagrody naliczane zgodnie z art. 155 ust. 8 ustawy - prawo o szkolnictwie wyższym.
Naliczenie wedle wzoru:
 1% x (wynagrodzenia osobowe x (100/101)) - zaokrąglone do 1 miejsca po przecinku.</t>
        </r>
      </text>
    </comment>
    <comment ref="E16" authorId="1">
      <text>
        <r>
          <rPr>
            <b/>
            <sz val="8"/>
            <color indexed="81"/>
            <rFont val="Tahoma"/>
            <family val="2"/>
            <charset val="238"/>
          </rPr>
          <t>Jagielski Piotr:</t>
        </r>
        <r>
          <rPr>
            <sz val="8"/>
            <color indexed="81"/>
            <rFont val="Tahoma"/>
            <family val="2"/>
            <charset val="238"/>
          </rPr>
          <t xml:space="preserve">
Wpisana wartość nie może być mniejsza niż suma kolumn 4 oraz 6.</t>
        </r>
      </text>
    </comment>
  </commentList>
</comments>
</file>

<file path=xl/comments5.xml><?xml version="1.0" encoding="utf-8"?>
<comments xmlns="http://schemas.openxmlformats.org/spreadsheetml/2006/main">
  <authors>
    <author>Piotr Jagielski</author>
  </authors>
  <commentList>
    <comment ref="F8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Liczba osób nie może być większa niż wpisana w wierszu 02.</t>
        </r>
      </text>
    </comment>
    <comment ref="F9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Czerwone wypełnienie oznacza, iż wpisano więcej osób na studiach niestacjonarnych niż na studiach stacjonarnych. Zgodnie z art. 163 ust. 2 ustawy Prawo o szkolnictwie wyższym w uczelni publicznej liczba studentów stacjonarnych nie może być mniejsza od liczby studentów niestacjonarnych.</t>
        </r>
      </text>
    </comment>
    <comment ref="F10" authorId="0">
      <text>
        <r>
          <rPr>
            <b/>
            <sz val="8"/>
            <color indexed="81"/>
            <rFont val="Tahoma"/>
            <family val="2"/>
            <charset val="238"/>
          </rPr>
          <t>Piotr Jagielski:</t>
        </r>
        <r>
          <rPr>
            <sz val="8"/>
            <color indexed="81"/>
            <rFont val="Tahoma"/>
            <family val="2"/>
            <charset val="238"/>
          </rPr>
          <t xml:space="preserve">
Liczba osób nie może być większa niż wpisana w wierszu 04.
</t>
        </r>
      </text>
    </comment>
  </commentList>
</comments>
</file>

<file path=xl/sharedStrings.xml><?xml version="1.0" encoding="utf-8"?>
<sst xmlns="http://schemas.openxmlformats.org/spreadsheetml/2006/main" count="379" uniqueCount="279">
  <si>
    <t>L. p</t>
  </si>
  <si>
    <t>Wyszczególnienie</t>
  </si>
  <si>
    <t>Zatrudnienie</t>
  </si>
  <si>
    <t>osobowe</t>
  </si>
  <si>
    <t>w tym</t>
  </si>
  <si>
    <t>dodatkowe wynagrodzenie roczne</t>
  </si>
  <si>
    <t>nagrody rektora</t>
  </si>
  <si>
    <t>01</t>
  </si>
  <si>
    <t xml:space="preserve"> Razem </t>
  </si>
  <si>
    <t xml:space="preserve">    z tego </t>
  </si>
  <si>
    <t>02</t>
  </si>
  <si>
    <t>Nauczyciele akademiccy</t>
  </si>
  <si>
    <t>03</t>
  </si>
  <si>
    <t>profesorów</t>
  </si>
  <si>
    <t>04</t>
  </si>
  <si>
    <t>docentów, adiunktów                              i starszych wykładowców</t>
  </si>
  <si>
    <t>05</t>
  </si>
  <si>
    <t>asystentów, wykładowców, lektorów i instruktorów</t>
  </si>
  <si>
    <t>06</t>
  </si>
  <si>
    <t>Pracownicy niebędący nauczycielami akademickimi</t>
  </si>
  <si>
    <t>07</t>
  </si>
  <si>
    <t xml:space="preserve"> w tym </t>
  </si>
  <si>
    <t>Należy podać:</t>
  </si>
  <si>
    <t>WYSZCZEGÓLNIENIE</t>
  </si>
  <si>
    <t>Jednostka miary</t>
  </si>
  <si>
    <t>Liczba studentów ogółem (02+04)</t>
  </si>
  <si>
    <t>osoby</t>
  </si>
  <si>
    <t>z tego</t>
  </si>
  <si>
    <t>studiów stacjonarnych</t>
  </si>
  <si>
    <t>nowo przyjętych</t>
  </si>
  <si>
    <t>studiów niestacjonarnych</t>
  </si>
  <si>
    <t>Liczba studentów otrzymujących stypendia z funduszu pomocy materialnej dla studentów i doktorantów</t>
  </si>
  <si>
    <t>Liczba doktorantów otrzymujących stypendia z funduszu pomocy materialnej dla studentów i doktorantów</t>
  </si>
  <si>
    <t>Liczba miejsc w domach studenckich</t>
  </si>
  <si>
    <t>08</t>
  </si>
  <si>
    <t>miejsca</t>
  </si>
  <si>
    <t>Liczba uczestników studiów doktoranckich ogółem</t>
  </si>
  <si>
    <t>09</t>
  </si>
  <si>
    <t>uczestników stacjonarnych studiów doktoranckich</t>
  </si>
  <si>
    <t>Liczba uczestników studiów doktoranckich pobierających stypendium doktoranckie</t>
  </si>
  <si>
    <t>Kwota stypendiów doktoranckich</t>
  </si>
  <si>
    <t>tys. zł</t>
  </si>
  <si>
    <t>Koszty remontów budynków i lokali oraz obiektów inżynierii lądowej i wodnej (z wyjątkiem domów i stołówek studenckich)</t>
  </si>
  <si>
    <t xml:space="preserve">Nakłady na rzeczowe aktywa trwałe </t>
  </si>
  <si>
    <t>nakłady na urządzenia techniczne i maszyny, środki transportu i inne środki trwałe</t>
  </si>
  <si>
    <t>(pieczątka imienna i podpis Rektora)</t>
  </si>
  <si>
    <t>………………..………………….</t>
  </si>
  <si>
    <t xml:space="preserve">         (pieczątka uczelni)</t>
  </si>
  <si>
    <r>
      <t>Dział I. Rachunek zysków i strat</t>
    </r>
    <r>
      <rPr>
        <sz val="12"/>
        <rFont val="Times New Roman"/>
        <family val="1"/>
        <charset val="238"/>
      </rPr>
      <t xml:space="preserve">   –   w tysiącach złotych z jednym znakiem po przecinku</t>
    </r>
  </si>
  <si>
    <t xml:space="preserve"> </t>
  </si>
  <si>
    <t>środki z budżetów jednostek samorządu terytorialnego lub ich związków</t>
  </si>
  <si>
    <t>opłaty za świadczone usługi edukacyjne</t>
  </si>
  <si>
    <t xml:space="preserve"> na studiach niestacjonarnych</t>
  </si>
  <si>
    <t xml:space="preserve">pozostałe </t>
  </si>
  <si>
    <t>dotacje na finansowanie działalności statutowej</t>
  </si>
  <si>
    <t>środki na finansowanie współpracy naukowej z zagranicą</t>
  </si>
  <si>
    <t>sprzedaż pozostałych prac i usług badawczych i rozwojowych</t>
  </si>
  <si>
    <t>Przychody ogółem z działalności gospodarczej wyodrębnionej</t>
  </si>
  <si>
    <t>Koszt wytworzenia świadczeń na własne potrzeby jednostki</t>
  </si>
  <si>
    <t>Przychody ze sprzedaży towarów i materiałów</t>
  </si>
  <si>
    <t xml:space="preserve">Pozostałe przychody operacyjne </t>
  </si>
  <si>
    <r>
      <t>cd. działu I.  Rachunek zysków i strat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</si>
  <si>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Amortyzacja</t>
  </si>
  <si>
    <t>Zużycie materiałów i energii</t>
  </si>
  <si>
    <t>Usługi obce</t>
  </si>
  <si>
    <t>Podatki i opłaty</t>
  </si>
  <si>
    <t>Wynagrodzenia</t>
  </si>
  <si>
    <t xml:space="preserve">w tym </t>
  </si>
  <si>
    <t>Ubezpieczenia społeczne i inne świadczenia na rzecz pracowników</t>
  </si>
  <si>
    <t>Pozostałe koszty rodzajowe</t>
  </si>
  <si>
    <t>aparatura naukowo-badawcza</t>
  </si>
  <si>
    <t>Zmiana stanu produktów ( +, – )</t>
  </si>
  <si>
    <t>działalności dydaktycznej</t>
  </si>
  <si>
    <t>działalności badawczej</t>
  </si>
  <si>
    <t>działalności gospodarczej wyodrębnionej</t>
  </si>
  <si>
    <t xml:space="preserve">Wartość sprzedanych towarów i materiałów </t>
  </si>
  <si>
    <t>Pozostałe koszty operacyjne</t>
  </si>
  <si>
    <t>D. Przychody finansowe</t>
  </si>
  <si>
    <t>E. Koszty finansowe</t>
  </si>
  <si>
    <t>Zyski nadzwyczajne</t>
  </si>
  <si>
    <t>Straty nadzwyczajne</t>
  </si>
  <si>
    <t>I.  Podatek dochodowy</t>
  </si>
  <si>
    <t>stan funduszu na początek roku</t>
  </si>
  <si>
    <t>dotacja z budżetu państwa</t>
  </si>
  <si>
    <t>pomoc materialną dla doktorantów</t>
  </si>
  <si>
    <t>opłaty za korzystanie z domów studenckich</t>
  </si>
  <si>
    <t>opłaty za korzystanie ze stołówek studenckich</t>
  </si>
  <si>
    <t>inne przychody</t>
  </si>
  <si>
    <t>zmniejszenia ogółem</t>
  </si>
  <si>
    <t xml:space="preserve">stypendia socjalne </t>
  </si>
  <si>
    <t>stypendia specjalne dla osób niepełnosprawnych</t>
  </si>
  <si>
    <t>zapomogi</t>
  </si>
  <si>
    <t xml:space="preserve">wynagrodzenia </t>
  </si>
  <si>
    <t>składki na ubezpieczenia społeczne i fundusz pracy</t>
  </si>
  <si>
    <t xml:space="preserve">remonty i modernizacja </t>
  </si>
  <si>
    <t>z dotacji budżetu państwa</t>
  </si>
  <si>
    <t>Fundusz zasadniczy</t>
  </si>
  <si>
    <t>zwiększenia ogółem</t>
  </si>
  <si>
    <t>odpisy z zysku netto</t>
  </si>
  <si>
    <t>równowartość zakończonych i oddanych do użytkowania inwestycji budowlanych</t>
  </si>
  <si>
    <t>aktualizacja wyceny środków trwałych</t>
  </si>
  <si>
    <t>pokrycie straty netto</t>
  </si>
  <si>
    <t>Zakładowy fundusz świadczeń socjalnych</t>
  </si>
  <si>
    <t>Własny fundusz stypendialny</t>
  </si>
  <si>
    <t>zwiększenie ogółem</t>
  </si>
  <si>
    <t>zmniejszenie ogółem</t>
  </si>
  <si>
    <t>środki zagraniczne oraz współfinansowanie krajowe</t>
  </si>
  <si>
    <t>nazwa uczelni</t>
  </si>
  <si>
    <t>Przychody ogółem z działalności dydaktycznej (04+05+06+08)</t>
  </si>
  <si>
    <t>w tym prze-
znaczona na</t>
  </si>
  <si>
    <t>w ramach działalności dydaktycznej</t>
  </si>
  <si>
    <t>Przychody ogółem z działalności badawczej (11+12+13+15+16+17)</t>
  </si>
  <si>
    <t xml:space="preserve">stan funduszu na początek roku </t>
  </si>
  <si>
    <t xml:space="preserve"> zagraniczne środki finansowe niepodlegające zwrotowi</t>
  </si>
  <si>
    <t>e-mail osoby sporządzającej)</t>
  </si>
  <si>
    <t xml:space="preserve">(imię, nazwisko, telefon, </t>
  </si>
  <si>
    <t xml:space="preserve">(miejscowość, data)                    </t>
  </si>
  <si>
    <t xml:space="preserve">dotacje z budżetu państwa </t>
  </si>
  <si>
    <t>koszty utrzymania domów i stołówek studenckich</t>
  </si>
  <si>
    <r>
      <t xml:space="preserve">Dział II. Fundusz pomocy materialnej dla studentów i doktorantów </t>
    </r>
    <r>
      <rPr>
        <sz val="12"/>
        <rFont val="Times New Roman"/>
        <family val="1"/>
        <charset val="238"/>
      </rPr>
      <t xml:space="preserve"> –  w tysiącach złotych z jednym znakiem po przecinku</t>
    </r>
  </si>
  <si>
    <t>Dział V. Informacje rzeczowe i uzupełniające</t>
  </si>
  <si>
    <r>
      <t>Dział III.  Pozostałe fundusze uczelni</t>
    </r>
    <r>
      <rPr>
        <sz val="12"/>
        <rFont val="Times New Roman"/>
        <family val="1"/>
        <charset val="238"/>
      </rPr>
      <t xml:space="preserve">  –  w tysiącach złotych z jednym znakiem po przecinku</t>
    </r>
  </si>
  <si>
    <t>zwiększenia ogółem (04+06+07+08)</t>
  </si>
  <si>
    <t>Plan na 2012 rok</t>
  </si>
  <si>
    <t>Plan rzeczowo-finansowy na 2012 r.</t>
  </si>
  <si>
    <t>środki na realizację programów lub przedsięwzięć określonych przez ministra właściwego do spraw nauki</t>
  </si>
  <si>
    <t>Plan  na 2012 rok</t>
  </si>
  <si>
    <t>J.  Pozostałe obowiązkowe zmniejszenia zysku (zwiększenia straty)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</si>
  <si>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(01+03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09)</t>
    </r>
  </si>
  <si>
    <t>koszty realizacji zadań związanych z przyznawaniem i wypłacaniem stypendiów i zapomóg dla studentów i doktorantów</t>
  </si>
  <si>
    <r>
      <t>stan funduszu na koniec okresu sprawozdawczego</t>
    </r>
    <r>
      <rPr>
        <sz val="12"/>
        <rFont val="Times New Roman"/>
        <family val="1"/>
        <charset val="238"/>
      </rPr>
      <t xml:space="preserve"> (01+02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06)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</si>
  <si>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(10+11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12)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</si>
  <si>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(14+15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17)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</si>
  <si>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(19+20</t>
    </r>
    <r>
      <rPr>
        <sz val="12"/>
        <rFont val="Calibri"/>
        <family val="2"/>
        <charset val="238"/>
      </rPr>
      <t>−</t>
    </r>
    <r>
      <rPr>
        <sz val="12"/>
        <rFont val="Times New Roman"/>
        <family val="1"/>
        <charset val="238"/>
      </rPr>
      <t>21)</t>
    </r>
  </si>
  <si>
    <t>Inne fundusze tworzone na podstawie odrębnych przepisów</t>
  </si>
  <si>
    <t>………..</t>
  </si>
  <si>
    <r>
      <t xml:space="preserve">- wynagrodzenia w </t>
    </r>
    <r>
      <rPr>
        <b/>
        <sz val="12"/>
        <rFont val="Arial"/>
        <family val="2"/>
        <charset val="238"/>
      </rPr>
      <t>tysiącach złotych</t>
    </r>
    <r>
      <rPr>
        <sz val="12"/>
        <rFont val="Arial"/>
        <family val="2"/>
        <charset val="238"/>
      </rPr>
      <t xml:space="preserve"> z jednym znakiem po przecinku,</t>
    </r>
  </si>
  <si>
    <t>dla studentów (11+12+13+14+15+16+17)</t>
  </si>
  <si>
    <t>z tego 
w grupach stanowisk</t>
  </si>
  <si>
    <t>Fundusz wdrożeniowy*</t>
  </si>
  <si>
    <t>dla doktorantów (19+20+21+22+23)</t>
  </si>
  <si>
    <t>Fundusz rozwoju</t>
  </si>
  <si>
    <t xml:space="preserve">Dział IV.Zatrudnienie i wynagrodzenia w grupach stanowisk </t>
  </si>
  <si>
    <r>
      <t xml:space="preserve">* Uczelnie wykazujące środki w funduszu wdrożeniowym przedstawiają w części opisowej wykaz umów zawartych przed dniem 31 grudnia 2006 r. </t>
    </r>
    <r>
      <rPr>
        <sz val="10"/>
        <rFont val="Czcionka tekstu podstawowego"/>
        <charset val="238"/>
      </rPr>
      <t>−</t>
    </r>
    <r>
      <rPr>
        <sz val="10"/>
        <rFont val="Arial"/>
        <family val="2"/>
        <charset val="238"/>
      </rPr>
      <t xml:space="preserve"> na podstawie których funkcjonuje w uczelni ww. fundusz − z uwzględnieniem terminu ich zakończenia. </t>
    </r>
  </si>
  <si>
    <t>Uniwersytet w Białymstoku</t>
  </si>
  <si>
    <t>Uniwersytet Gdański w Gdańsku</t>
  </si>
  <si>
    <t>Uniwersytet Śląski w Katowicach</t>
  </si>
  <si>
    <t>Uniwersytet Jagielloński w Krakowie</t>
  </si>
  <si>
    <t>Uniwersytet Marii Curie-Skłodowskiej w Lublinie</t>
  </si>
  <si>
    <t>Uniwersytet Łódzki</t>
  </si>
  <si>
    <t>Uniwersytet Opolski</t>
  </si>
  <si>
    <t>Uniwersytet im. Adama Mickiewicza w Poznaniu</t>
  </si>
  <si>
    <t>Uniwersytet Mikołaja Kopernika w Toruniu</t>
  </si>
  <si>
    <t>Uniwersytet Warszawski</t>
  </si>
  <si>
    <t>Uniwersytet Wrocławski</t>
  </si>
  <si>
    <t>Uniwersytet Szczeciński</t>
  </si>
  <si>
    <t>Uniwersytet Warmińsko-Mazurski w Olsztynie</t>
  </si>
  <si>
    <t>Uniwersytet Kardynała Stefana Wyszyńskiego w Warszawie</t>
  </si>
  <si>
    <t>Katolicki Uniwersytet Lubelski Jana Pawła II</t>
  </si>
  <si>
    <t>Uniwersytet Rzeszowski</t>
  </si>
  <si>
    <t>Uniwersytet Zielonogórski w Zielonej Górze</t>
  </si>
  <si>
    <t>Uniwersytet Kazimierza Wielkiego w Bydgoszczy</t>
  </si>
  <si>
    <t>Chrześcijańska Akademia Teologiczna w Warszawie</t>
  </si>
  <si>
    <t>Uniwersytet Papieski Jana Pawła II w Krakowie</t>
  </si>
  <si>
    <t>Papieski Wydział Teologiczny w Warszawie</t>
  </si>
  <si>
    <t>Szkoła Główna Handlowa w Warszawie</t>
  </si>
  <si>
    <t>Uniwersytet Ekonomiczny w Katowicach</t>
  </si>
  <si>
    <t>Uniwersytet Ekonomiczny w Krakowie</t>
  </si>
  <si>
    <t>Uniwersytet Ekonomiczny w Poznaniu</t>
  </si>
  <si>
    <t>Uniwersytet Ekonomiczny we Wrocławiu</t>
  </si>
  <si>
    <t>Akademia im. Jana Długosza w Częstochowie</t>
  </si>
  <si>
    <t>Uniwersytet Jana Kochanowskiego w Kielcach</t>
  </si>
  <si>
    <t>Uniwersytet Pedagogiczny im. Komisji Edukacji Narodowej w Krakowie</t>
  </si>
  <si>
    <t>Akademia Pomorska w Słupsku</t>
  </si>
  <si>
    <t>Akademia Pedagogiki Specjalnej im. Marii Grzegorzewskiej w Warszawie</t>
  </si>
  <si>
    <t>Politechnika Białostocka</t>
  </si>
  <si>
    <t>Politechnika Częstochowska</t>
  </si>
  <si>
    <t>Politechnika Gdańska</t>
  </si>
  <si>
    <t xml:space="preserve">Politechnika Śląska </t>
  </si>
  <si>
    <t>Politechnika Świętokrzyska w Kielcach</t>
  </si>
  <si>
    <t>Politechnika Krakowska im. Tadeusza Kościuszki</t>
  </si>
  <si>
    <t>Politechnika Lubelska</t>
  </si>
  <si>
    <t>Politechnika Łódzka</t>
  </si>
  <si>
    <t>Politechnika Poznańska</t>
  </si>
  <si>
    <t>Politechnika Rzeszowska im. Ignacego Łukasiewicza</t>
  </si>
  <si>
    <t>Zachodniopomorski Uniwersytet Technologiczny w Szczecinie</t>
  </si>
  <si>
    <t>Politechnika Warszawska</t>
  </si>
  <si>
    <t>Politechnika Wrocławska</t>
  </si>
  <si>
    <t>Akademia Górniczo-Hutnicza im. Stanisława Staszica w Krakowie</t>
  </si>
  <si>
    <t>Politechnika Koszalińska</t>
  </si>
  <si>
    <t>Politechnika Opolska</t>
  </si>
  <si>
    <t>Politechnika Radomska im. Kazimierza Pułaskiego</t>
  </si>
  <si>
    <t>Akademia Techniczno-Humanistyczna w Bielsku-Białej</t>
  </si>
  <si>
    <t xml:space="preserve">Uniwersytet Technologiczno-Przyrodniczy im. Jana i Jędrzeja Śniadeckich w Bydgoszczy </t>
  </si>
  <si>
    <t>Uniwersytet Rolniczy im. Hugona Kołłątaja w Krakowie</t>
  </si>
  <si>
    <t>Uniwersytet Przyrodniczy w Lublinie</t>
  </si>
  <si>
    <t>Uniwersytet Przyrodniczy w Poznaniu</t>
  </si>
  <si>
    <t>Uniwersytet Przyrodniczo-Humanistyczny w Siedlcach</t>
  </si>
  <si>
    <t>Szkoła Główna Gospodarstwa Wiejskiego w Warszawie</t>
  </si>
  <si>
    <t>Uniwersytet Przyrodniczy we Wrocławiu</t>
  </si>
  <si>
    <t>Akademia Wychowania Fizycznego i Sportu im. Jędrzeja Śniadeckiego w Gdańsku</t>
  </si>
  <si>
    <t xml:space="preserve">Akademia Wychowania Fizycznego im. Jerzego Kukuczki w Katowicach </t>
  </si>
  <si>
    <t>Akademia Wychowania Fizycznego im. Bronisława Czecha w Krakowie</t>
  </si>
  <si>
    <t>Akademia Wychowania Fizycznego im. Eugeniusza Piaseckiego w Poznaniu</t>
  </si>
  <si>
    <t>Akademia Wychowania Fizycznego Józefa Piłsudskiego w Warszawie</t>
  </si>
  <si>
    <t>Akademia Wychowania Fizycznego we Wrocławiu</t>
  </si>
  <si>
    <t>Państwowa Wyższa Szkoła Zawodowa w Elblągu</t>
  </si>
  <si>
    <t>Państwowa Wyższa Szkoła Zawodowa w Gorzowie  Wielkopolskim</t>
  </si>
  <si>
    <t>Państwowa Wyższa Szkoła Techniczno-Ekonomiczna im. ks. Bronisława Markiewicza w Jarosławiu</t>
  </si>
  <si>
    <t>Karkonoska Państwowa Szkoła Wyższa w Jeleniej Górze</t>
  </si>
  <si>
    <t>Państwowa Wyższa Szkoła Zawodowa w Koninie</t>
  </si>
  <si>
    <t>Państwowa Wyższa Szkoła Zawodowa im. Witelona w Legnicy</t>
  </si>
  <si>
    <t>Państwowa Wyższa Szkoła Zawodowa w Nowym Sączu</t>
  </si>
  <si>
    <t>Państwowa Wyższa Szkoła Zawodowa w Sulechowie</t>
  </si>
  <si>
    <t>Państwowa Wyższa Szkoła Zawodowa w Tarnowie</t>
  </si>
  <si>
    <t>Państwowa Wyższa Szkoła Zawodowa im. Prezydenta Stanisława Wojciechowskiego w Kaliszu</t>
  </si>
  <si>
    <t>Państwowa Wyższa Szkoła Zawodowa w Krośnie</t>
  </si>
  <si>
    <t>Państwowa Wyższa Szkoła Zawodowa im. Jana Amosa Komeńskiego w Lesznie</t>
  </si>
  <si>
    <t>Państwowa Wyższa Szkoła Zawodowa w Płocku</t>
  </si>
  <si>
    <t>Państwowa Wyższa Szkoła Zawodowa im. Angelusa Silesiusa w Wałbrzychu</t>
  </si>
  <si>
    <t>Państwowa Szkoła Wyższa im. Papieża Jana Pawła II w Białej Podlaskiej</t>
  </si>
  <si>
    <t>Państwowa Wyższa Szkoła Zawodowa im. Stanisława Staszica w Pile</t>
  </si>
  <si>
    <t>Państwowa Wyższa Szkoła Zawodowa im. prof. Stanisława Tarnowskiego w Tarnobrzegu</t>
  </si>
  <si>
    <t>Państwowa Wyższa Szkoła Zawodowa im. Jana Grodka w Sanoku</t>
  </si>
  <si>
    <t>Państwowa Wyższa Szkoła Wschodnioeuropejska w Przemyślu</t>
  </si>
  <si>
    <t>Państwowa Wyższa Szkoła Zawodowa w Nysie</t>
  </si>
  <si>
    <t>Państwowa Wyższa Szkoła Zawodowa w Ciechanowie</t>
  </si>
  <si>
    <t>Podhalańska Państwowa Wyższa Szkoła Zawodowa  w Nowym Targu</t>
  </si>
  <si>
    <t>Państwowa Wyższa Szkoła Zawodowa w Chełmie</t>
  </si>
  <si>
    <t>Państwowa Wyższa Szkoła Zawodowa w Raciborzu</t>
  </si>
  <si>
    <t>Państwowa Wyższa Szkoła Zawodowa we Włocławku</t>
  </si>
  <si>
    <t>Państwowa Medyczna Wyższa Szkoła Zawodowa w Opolu</t>
  </si>
  <si>
    <t>Państwowa Wyższa Szkoła Zawodowa w Głogowie</t>
  </si>
  <si>
    <t>Państwowa Wyższa Szkoła Zawodowa w Gnieźnie</t>
  </si>
  <si>
    <t>Państwowa Wyższa Szkoła Informatyki i Przedsiębiorczości w Łomży</t>
  </si>
  <si>
    <t>Państwowa Wyższa Szkoła Zawodowa w Wałczu</t>
  </si>
  <si>
    <t>Państwowa Wyższa Szkoła Zawodowa im. rotmistrza Witolda Pileckiego w Oświęcimiu</t>
  </si>
  <si>
    <t>Państwowa Wyższa Szkoła Zawodowa im. Szymona Szymonowica w Zamościu</t>
  </si>
  <si>
    <t>Państwowa Wyższa Szkoła Zawodowa w Suwałkach</t>
  </si>
  <si>
    <t>Państwowa Wyższa Szkoła Zawodowa w Skierniewicach</t>
  </si>
  <si>
    <t>Państwowa Wyższa Szkoła Zawodowa w Sandomierzu</t>
  </si>
  <si>
    <t>Państwowa Wyższa Szkoła Zawodowa w Koszalinie</t>
  </si>
  <si>
    <t>Wybierz z listy rozwijanej</t>
  </si>
  <si>
    <r>
      <t>stan funduszu na koniec okresu sprawozdawczego</t>
    </r>
    <r>
      <rPr>
        <sz val="12"/>
        <rFont val="Times New Roman"/>
        <family val="1"/>
        <charset val="238"/>
      </rPr>
      <t xml:space="preserve"> (23+24-25)</t>
    </r>
  </si>
  <si>
    <r>
      <t>stan funduszu na koniec okresu sprawozdawczego</t>
    </r>
    <r>
      <rPr>
        <sz val="12"/>
        <rFont val="Times New Roman"/>
        <family val="1"/>
        <charset val="238"/>
      </rPr>
      <t xml:space="preserve"> (27+28-29)</t>
    </r>
  </si>
  <si>
    <r>
      <t xml:space="preserve">  Przychody z </t>
    </r>
    <r>
      <rPr>
        <b/>
        <sz val="12"/>
        <color indexed="8"/>
        <rFont val="Times New Roman"/>
        <family val="1"/>
        <charset val="238"/>
      </rPr>
      <t>podstawowej</t>
    </r>
    <r>
      <rPr>
        <b/>
        <sz val="12"/>
        <rFont val="Times New Roman"/>
        <family val="1"/>
        <charset val="238"/>
      </rPr>
      <t xml:space="preserve"> działalności operacyjnej</t>
    </r>
    <r>
      <rPr>
        <sz val="12"/>
        <rFont val="Times New Roman"/>
        <family val="1"/>
        <charset val="238"/>
      </rPr>
      <t xml:space="preserve"> (03+10+19+20)</t>
    </r>
  </si>
  <si>
    <r>
      <t xml:space="preserve">Pozostałe przychody  </t>
    </r>
    <r>
      <rPr>
        <sz val="12"/>
        <rFont val="Times New Roman"/>
        <family val="1"/>
        <charset val="238"/>
      </rPr>
      <t>(22+23)</t>
    </r>
  </si>
  <si>
    <r>
      <t xml:space="preserve">B. Koszty działalności operacyjnej </t>
    </r>
    <r>
      <rPr>
        <sz val="14"/>
        <rFont val="Times New Roman"/>
        <family val="1"/>
        <charset val="238"/>
      </rPr>
      <t>(25+42)</t>
    </r>
  </si>
  <si>
    <r>
      <t xml:space="preserve">Koszty podstawowej działalności operacyjnej </t>
    </r>
    <r>
      <rPr>
        <sz val="12"/>
        <rFont val="Times New Roman"/>
        <family val="1"/>
        <charset val="238"/>
      </rPr>
      <t xml:space="preserve"> (37)</t>
    </r>
  </si>
  <si>
    <r>
      <t>A.  Przychody z działalności operacyjnej</t>
    </r>
    <r>
      <rPr>
        <sz val="14"/>
        <rFont val="Times New Roman"/>
        <family val="1"/>
        <charset val="238"/>
      </rPr>
      <t xml:space="preserve"> </t>
    </r>
    <r>
      <rPr>
        <sz val="12"/>
        <rFont val="Times New Roman"/>
        <family val="1"/>
        <charset val="238"/>
      </rPr>
      <t>(02+</t>
    </r>
    <r>
      <rPr>
        <sz val="12"/>
        <color indexed="8"/>
        <rFont val="Times New Roman"/>
        <family val="1"/>
        <charset val="238"/>
      </rPr>
      <t>21</t>
    </r>
    <r>
      <rPr>
        <sz val="12"/>
        <rFont val="Times New Roman"/>
        <family val="1"/>
        <charset val="238"/>
      </rPr>
      <t>)</t>
    </r>
  </si>
  <si>
    <r>
      <t xml:space="preserve">Pozostałe koszty </t>
    </r>
    <r>
      <rPr>
        <sz val="12"/>
        <rFont val="Times New Roman"/>
        <family val="1"/>
        <charset val="238"/>
      </rPr>
      <t>(43+44)</t>
    </r>
  </si>
  <si>
    <r>
      <t xml:space="preserve">C. Zysk (strata) z działalności operacyjnej </t>
    </r>
    <r>
      <rPr>
        <sz val="14"/>
        <rFont val="Times New Roman"/>
        <family val="1"/>
        <charset val="238"/>
      </rPr>
      <t xml:space="preserve"> (01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24)</t>
    </r>
  </si>
  <si>
    <r>
      <t xml:space="preserve">F. Zysk (strata) z działalności </t>
    </r>
    <r>
      <rPr>
        <sz val="14"/>
        <rFont val="Times New Roman"/>
        <family val="1"/>
        <charset val="238"/>
      </rPr>
      <t>(45+46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47)</t>
    </r>
  </si>
  <si>
    <r>
      <t xml:space="preserve">G. Wynik zdarzeń nadzwyczajnych </t>
    </r>
    <r>
      <rPr>
        <sz val="14"/>
        <rFont val="Times New Roman"/>
        <family val="1"/>
        <charset val="238"/>
      </rPr>
      <t>(50-51)</t>
    </r>
  </si>
  <si>
    <r>
      <t xml:space="preserve">H. Zysk (strata) brutto </t>
    </r>
    <r>
      <rPr>
        <sz val="14"/>
        <rFont val="Times New Roman"/>
        <family val="1"/>
        <charset val="238"/>
      </rPr>
      <t>(48+49)</t>
    </r>
  </si>
  <si>
    <r>
      <t xml:space="preserve">K. Zysk (strata) netto </t>
    </r>
    <r>
      <rPr>
        <sz val="14"/>
        <rFont val="Times New Roman"/>
        <family val="1"/>
        <charset val="238"/>
      </rPr>
      <t>(52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53</t>
    </r>
    <r>
      <rPr>
        <sz val="14"/>
        <rFont val="Calibri"/>
        <family val="2"/>
        <charset val="238"/>
      </rPr>
      <t>−</t>
    </r>
    <r>
      <rPr>
        <sz val="14"/>
        <rFont val="Times New Roman"/>
        <family val="1"/>
        <charset val="238"/>
      </rPr>
      <t>54)</t>
    </r>
  </si>
  <si>
    <t>wynikające ze stosunku pracy</t>
  </si>
  <si>
    <t>Akademia Ignatianum w Krakowie</t>
  </si>
  <si>
    <t>Prawosławne Seminarium Duchowne w Warszawie</t>
  </si>
  <si>
    <t>Ogółem koszty rodzajowe (26+27+28+29+30+32+33)</t>
  </si>
  <si>
    <t>Ogółem koszty własne podstawowej działalności operacyjnej (35+36)</t>
  </si>
  <si>
    <t>Papieski Wydział Teologiczny we Wrocławiu</t>
  </si>
  <si>
    <t>odpis na własny fundusz stypendialny</t>
  </si>
  <si>
    <t>odpis w ciężar kosztów działalności dydaktycznej</t>
  </si>
  <si>
    <t>środki na realizację projektów finansowanych przez Narodowe Centrum Badań 
i Rozwoju oraz Narodowe Centrum Nauki</t>
  </si>
  <si>
    <t>zmniejszenia ogółem (10+18+24+28)</t>
  </si>
  <si>
    <t>stypendia rektora dla najlepszych studentów</t>
  </si>
  <si>
    <t>stypendia ministra za osiągnięcia w nauce</t>
  </si>
  <si>
    <t>stypendia ministra za wybitne osiągnięcia</t>
  </si>
  <si>
    <t>stypendia ministra za wybitne osiągnięcia sportowe</t>
  </si>
  <si>
    <t>stypendia dla najlepszych doktorantów</t>
  </si>
  <si>
    <t xml:space="preserve">Wynagrodzenia wynikające ze stosunku pracy </t>
  </si>
  <si>
    <t xml:space="preserve">- przeciętne zatrudnienie z jednym znakiem po przecinku, </t>
  </si>
  <si>
    <t>UNIWERSYTET MEDYCZNY W BIAŁYMSTOKU</t>
  </si>
  <si>
    <t>85 748-54-18</t>
  </si>
  <si>
    <t xml:space="preserve">Eugenia Backiel zkwestor@umb.edu.pl </t>
  </si>
  <si>
    <t>,</t>
  </si>
  <si>
    <t>Białystok, dnia 2012-06-28</t>
  </si>
  <si>
    <t>Prof. dr hab. Jacek Nikliński Rektor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</si>
</sst>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000"/>
    <numFmt numFmtId="166" formatCode="0.000"/>
    <numFmt numFmtId="167" formatCode="0.00000"/>
  </numFmts>
  <fonts count="36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20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Times New Roman"/>
      <family val="1"/>
      <charset val="238"/>
    </font>
    <font>
      <sz val="10"/>
      <color indexed="9"/>
      <name val="Arial"/>
      <family val="2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8"/>
      <name val="Arial"/>
      <family val="2"/>
      <charset val="238"/>
    </font>
    <font>
      <sz val="16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2"/>
      <color indexed="81"/>
      <name val="Tahoma"/>
      <family val="2"/>
      <charset val="238"/>
    </font>
    <font>
      <b/>
      <sz val="12"/>
      <color indexed="81"/>
      <name val="Tahoma"/>
      <family val="2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0"/>
      <name val="Czcionka tekstu podstawowego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sz val="10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363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2" fillId="0" borderId="0" xfId="1" applyFont="1" applyAlignment="1">
      <alignment horizontal="center" vertical="center" textRotation="180"/>
    </xf>
    <xf numFmtId="0" fontId="1" fillId="0" borderId="0" xfId="1" applyAlignment="1"/>
    <xf numFmtId="49" fontId="4" fillId="0" borderId="0" xfId="1" applyNumberFormat="1" applyFont="1" applyBorder="1" applyAlignment="1" applyProtection="1">
      <alignment horizontal="left"/>
      <protection locked="0"/>
    </xf>
    <xf numFmtId="0" fontId="1" fillId="0" borderId="0" xfId="1" applyAlignment="1" applyProtection="1">
      <protection locked="0"/>
    </xf>
    <xf numFmtId="0" fontId="2" fillId="0" borderId="0" xfId="1" applyFont="1" applyAlignment="1">
      <alignment horizontal="center" textRotation="180"/>
    </xf>
    <xf numFmtId="0" fontId="5" fillId="0" borderId="0" xfId="1" applyFont="1" applyAlignment="1" applyProtection="1">
      <alignment vertical="center"/>
      <protection locked="0"/>
    </xf>
    <xf numFmtId="0" fontId="2" fillId="0" borderId="0" xfId="1" applyFont="1" applyBorder="1" applyAlignment="1">
      <alignment horizontal="center" vertical="center" textRotation="180"/>
    </xf>
    <xf numFmtId="0" fontId="5" fillId="0" borderId="0" xfId="1" applyFont="1" applyBorder="1" applyAlignment="1" applyProtection="1">
      <alignment horizontal="center" vertical="center"/>
      <protection locked="0"/>
    </xf>
    <xf numFmtId="0" fontId="1" fillId="2" borderId="1" xfId="1" applyFill="1" applyBorder="1" applyAlignment="1">
      <alignment vertical="center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>
      <alignment horizontal="center" vertical="center" textRotation="180"/>
    </xf>
    <xf numFmtId="0" fontId="1" fillId="0" borderId="0" xfId="1" applyFill="1"/>
    <xf numFmtId="0" fontId="1" fillId="2" borderId="0" xfId="1" applyFill="1"/>
    <xf numFmtId="0" fontId="31" fillId="0" borderId="2" xfId="1" applyFont="1" applyBorder="1" applyAlignment="1">
      <alignment vertical="center"/>
    </xf>
    <xf numFmtId="164" fontId="5" fillId="0" borderId="0" xfId="1" applyNumberFormat="1" applyFon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horizontal="center" vertical="center"/>
      <protection locked="0"/>
    </xf>
    <xf numFmtId="0" fontId="31" fillId="0" borderId="3" xfId="1" applyFont="1" applyBorder="1" applyAlignment="1">
      <alignment vertical="center"/>
    </xf>
    <xf numFmtId="166" fontId="5" fillId="0" borderId="0" xfId="1" applyNumberFormat="1" applyFont="1" applyBorder="1" applyAlignment="1" applyProtection="1">
      <alignment horizontal="center" vertical="center"/>
      <protection locked="0"/>
    </xf>
    <xf numFmtId="0" fontId="11" fillId="0" borderId="0" xfId="1" applyFont="1" applyFill="1" applyProtection="1">
      <protection locked="0"/>
    </xf>
    <xf numFmtId="0" fontId="1" fillId="0" borderId="0" xfId="1" applyAlignment="1" applyProtection="1">
      <alignment wrapText="1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13" fillId="0" borderId="0" xfId="2" applyAlignment="1" applyProtection="1">
      <alignment horizontal="center"/>
      <protection locked="0"/>
    </xf>
    <xf numFmtId="0" fontId="13" fillId="0" borderId="0" xfId="2" applyProtection="1">
      <protection locked="0"/>
    </xf>
    <xf numFmtId="0" fontId="13" fillId="0" borderId="0" xfId="2"/>
    <xf numFmtId="0" fontId="11" fillId="0" borderId="0" xfId="2" applyFont="1" applyProtection="1">
      <protection locked="0"/>
    </xf>
    <xf numFmtId="0" fontId="13" fillId="0" borderId="0" xfId="2" applyAlignment="1" applyProtection="1">
      <alignment wrapText="1"/>
      <protection locked="0"/>
    </xf>
    <xf numFmtId="0" fontId="15" fillId="0" borderId="0" xfId="2" applyFont="1" applyProtection="1">
      <protection locked="0"/>
    </xf>
    <xf numFmtId="0" fontId="15" fillId="0" borderId="0" xfId="2" applyFont="1"/>
    <xf numFmtId="0" fontId="9" fillId="0" borderId="0" xfId="2" applyFont="1" applyAlignment="1" applyProtection="1">
      <alignment horizontal="center"/>
      <protection locked="0"/>
    </xf>
    <xf numFmtId="0" fontId="13" fillId="0" borderId="0" xfId="2" applyFill="1"/>
    <xf numFmtId="0" fontId="13" fillId="0" borderId="0" xfId="2" applyAlignment="1">
      <alignment wrapText="1"/>
    </xf>
    <xf numFmtId="0" fontId="13" fillId="0" borderId="0" xfId="2" applyAlignment="1">
      <alignment horizontal="center"/>
    </xf>
    <xf numFmtId="0" fontId="14" fillId="0" borderId="0" xfId="2" applyFont="1" applyProtection="1">
      <protection locked="0"/>
    </xf>
    <xf numFmtId="0" fontId="17" fillId="0" borderId="0" xfId="2" applyFont="1" applyProtection="1">
      <protection locked="0"/>
    </xf>
    <xf numFmtId="0" fontId="18" fillId="0" borderId="0" xfId="2" applyFont="1" applyProtection="1">
      <protection locked="0"/>
    </xf>
    <xf numFmtId="0" fontId="17" fillId="0" borderId="0" xfId="2" applyFont="1"/>
    <xf numFmtId="4" fontId="13" fillId="0" borderId="0" xfId="2" applyNumberFormat="1" applyAlignment="1" applyProtection="1">
      <alignment wrapText="1"/>
      <protection locked="0"/>
    </xf>
    <xf numFmtId="4" fontId="13" fillId="0" borderId="0" xfId="2" applyNumberFormat="1" applyProtection="1">
      <protection locked="0"/>
    </xf>
    <xf numFmtId="10" fontId="13" fillId="0" borderId="0" xfId="2" applyNumberFormat="1" applyProtection="1">
      <protection locked="0"/>
    </xf>
    <xf numFmtId="0" fontId="13" fillId="0" borderId="0" xfId="2" applyAlignment="1" applyProtection="1">
      <alignment vertical="center"/>
      <protection locked="0"/>
    </xf>
    <xf numFmtId="0" fontId="13" fillId="0" borderId="0" xfId="2" applyAlignment="1">
      <alignment vertical="center"/>
    </xf>
    <xf numFmtId="0" fontId="5" fillId="0" borderId="0" xfId="2" applyFont="1" applyFill="1" applyBorder="1" applyAlignment="1">
      <alignment horizontal="center" wrapText="1"/>
    </xf>
    <xf numFmtId="0" fontId="13" fillId="0" borderId="0" xfId="2" applyBorder="1" applyProtection="1">
      <protection locked="0"/>
    </xf>
    <xf numFmtId="0" fontId="13" fillId="0" borderId="0" xfId="2" applyFill="1" applyAlignment="1" applyProtection="1">
      <alignment horizontal="center" vertical="center" wrapText="1"/>
      <protection locked="0"/>
    </xf>
    <xf numFmtId="0" fontId="13" fillId="0" borderId="0" xfId="2" applyFill="1" applyAlignment="1" applyProtection="1">
      <alignment wrapText="1"/>
      <protection locked="0"/>
    </xf>
    <xf numFmtId="0" fontId="13" fillId="0" borderId="0" xfId="2" applyFill="1" applyAlignment="1" applyProtection="1">
      <alignment horizontal="center"/>
      <protection locked="0"/>
    </xf>
    <xf numFmtId="0" fontId="13" fillId="0" borderId="0" xfId="2" applyFill="1" applyAlignment="1">
      <alignment horizontal="center" vertical="center" wrapText="1"/>
    </xf>
    <xf numFmtId="0" fontId="13" fillId="0" borderId="0" xfId="2" applyFill="1" applyAlignment="1">
      <alignment wrapText="1"/>
    </xf>
    <xf numFmtId="0" fontId="13" fillId="0" borderId="0" xfId="2" applyFill="1" applyAlignment="1">
      <alignment horizontal="center"/>
    </xf>
    <xf numFmtId="0" fontId="13" fillId="0" borderId="0" xfId="2" applyAlignment="1">
      <alignment horizontal="center" vertical="center" wrapText="1"/>
    </xf>
    <xf numFmtId="0" fontId="13" fillId="0" borderId="0" xfId="2" applyAlignment="1"/>
    <xf numFmtId="0" fontId="13" fillId="0" borderId="0" xfId="2" applyAlignment="1" applyProtection="1">
      <protection locked="0"/>
    </xf>
    <xf numFmtId="0" fontId="3" fillId="0" borderId="0" xfId="2" applyFont="1" applyBorder="1" applyAlignment="1">
      <alignment horizontal="left" vertical="center" wrapText="1"/>
    </xf>
    <xf numFmtId="0" fontId="1" fillId="0" borderId="0" xfId="2" applyFont="1"/>
    <xf numFmtId="164" fontId="7" fillId="4" borderId="6" xfId="2" applyNumberFormat="1" applyFont="1" applyFill="1" applyBorder="1" applyProtection="1">
      <protection locked="0"/>
    </xf>
    <xf numFmtId="0" fontId="9" fillId="0" borderId="0" xfId="2" applyFont="1" applyAlignment="1" applyProtection="1">
      <alignment wrapText="1"/>
      <protection locked="0"/>
    </xf>
    <xf numFmtId="0" fontId="17" fillId="0" borderId="0" xfId="1" applyFont="1" applyProtection="1">
      <protection locked="0"/>
    </xf>
    <xf numFmtId="0" fontId="17" fillId="0" borderId="0" xfId="1" applyFont="1"/>
    <xf numFmtId="0" fontId="5" fillId="0" borderId="0" xfId="1" applyFont="1" applyBorder="1" applyAlignment="1" applyProtection="1">
      <alignment horizontal="center" vertical="center" wrapText="1"/>
      <protection locked="0"/>
    </xf>
    <xf numFmtId="0" fontId="12" fillId="0" borderId="0" xfId="1" applyFont="1" applyBorder="1" applyAlignment="1" applyProtection="1">
      <alignment horizontal="left"/>
      <protection locked="0"/>
    </xf>
    <xf numFmtId="0" fontId="12" fillId="0" borderId="0" xfId="1" applyFont="1" applyBorder="1" applyAlignment="1" applyProtection="1">
      <alignment vertical="center"/>
      <protection locked="0"/>
    </xf>
    <xf numFmtId="164" fontId="7" fillId="0" borderId="6" xfId="2" applyNumberFormat="1" applyFont="1" applyFill="1" applyBorder="1" applyAlignment="1" applyProtection="1">
      <alignment vertical="center"/>
      <protection locked="0"/>
    </xf>
    <xf numFmtId="164" fontId="7" fillId="0" borderId="6" xfId="2" applyNumberFormat="1" applyFont="1" applyFill="1" applyBorder="1" applyAlignment="1" applyProtection="1">
      <alignment vertical="center" wrapText="1"/>
      <protection locked="0"/>
    </xf>
    <xf numFmtId="164" fontId="7" fillId="0" borderId="7" xfId="2" applyNumberFormat="1" applyFont="1" applyFill="1" applyBorder="1" applyAlignment="1" applyProtection="1">
      <alignment horizontal="right" vertical="center"/>
      <protection locked="0"/>
    </xf>
    <xf numFmtId="164" fontId="7" fillId="0" borderId="7" xfId="2" applyNumberFormat="1" applyFont="1" applyFill="1" applyBorder="1" applyAlignment="1" applyProtection="1">
      <alignment horizontal="right" vertical="center" wrapText="1"/>
      <protection locked="0"/>
    </xf>
    <xf numFmtId="164" fontId="7" fillId="0" borderId="8" xfId="2" applyNumberFormat="1" applyFont="1" applyFill="1" applyBorder="1" applyAlignment="1" applyProtection="1">
      <alignment horizontal="right" vertical="center"/>
      <protection locked="0"/>
    </xf>
    <xf numFmtId="164" fontId="9" fillId="0" borderId="4" xfId="1" applyNumberFormat="1" applyFont="1" applyFill="1" applyBorder="1" applyAlignment="1" applyProtection="1">
      <alignment vertical="center"/>
      <protection locked="0"/>
    </xf>
    <xf numFmtId="164" fontId="7" fillId="0" borderId="4" xfId="1" applyNumberFormat="1" applyFont="1" applyFill="1" applyBorder="1" applyAlignment="1" applyProtection="1">
      <alignment horizontal="right" vertical="center" wrapText="1"/>
    </xf>
    <xf numFmtId="164" fontId="7" fillId="0" borderId="4" xfId="1" applyNumberFormat="1" applyFont="1" applyFill="1" applyBorder="1" applyAlignment="1" applyProtection="1">
      <alignment vertical="center"/>
      <protection locked="0"/>
    </xf>
    <xf numFmtId="164" fontId="9" fillId="0" borderId="4" xfId="1" applyNumberFormat="1" applyFont="1" applyFill="1" applyBorder="1" applyAlignment="1" applyProtection="1">
      <alignment horizontal="right" vertical="center" wrapText="1"/>
    </xf>
    <xf numFmtId="164" fontId="7" fillId="0" borderId="5" xfId="1" applyNumberFormat="1" applyFont="1" applyFill="1" applyBorder="1" applyAlignment="1" applyProtection="1">
      <alignment vertical="center"/>
      <protection locked="0"/>
    </xf>
    <xf numFmtId="164" fontId="7" fillId="4" borderId="6" xfId="2" applyNumberFormat="1" applyFont="1" applyFill="1" applyBorder="1" applyAlignment="1" applyProtection="1">
      <alignment vertical="center"/>
      <protection locked="0"/>
    </xf>
    <xf numFmtId="164" fontId="9" fillId="0" borderId="9" xfId="2" applyNumberFormat="1" applyFont="1" applyFill="1" applyBorder="1" applyAlignment="1" applyProtection="1">
      <alignment horizontal="right" vertical="center" wrapText="1"/>
    </xf>
    <xf numFmtId="164" fontId="9" fillId="0" borderId="10" xfId="2" applyNumberFormat="1" applyFont="1" applyFill="1" applyBorder="1" applyAlignment="1" applyProtection="1">
      <alignment vertical="center"/>
      <protection locked="0"/>
    </xf>
    <xf numFmtId="164" fontId="9" fillId="0" borderId="11" xfId="2" applyNumberFormat="1" applyFont="1" applyFill="1" applyBorder="1" applyAlignment="1" applyProtection="1">
      <alignment horizontal="right" vertical="center" wrapText="1"/>
    </xf>
    <xf numFmtId="164" fontId="9" fillId="0" borderId="12" xfId="2" applyNumberFormat="1" applyFont="1" applyFill="1" applyBorder="1" applyAlignment="1" applyProtection="1">
      <alignment vertical="center"/>
      <protection locked="0"/>
    </xf>
    <xf numFmtId="164" fontId="9" fillId="0" borderId="12" xfId="2" applyNumberFormat="1" applyFont="1" applyFill="1" applyBorder="1" applyAlignment="1" applyProtection="1">
      <alignment vertical="center" wrapText="1"/>
      <protection locked="0"/>
    </xf>
    <xf numFmtId="164" fontId="9" fillId="4" borderId="10" xfId="2" applyNumberFormat="1" applyFont="1" applyFill="1" applyBorder="1" applyAlignment="1" applyProtection="1">
      <alignment wrapText="1"/>
      <protection locked="0"/>
    </xf>
    <xf numFmtId="164" fontId="28" fillId="0" borderId="13" xfId="1" applyNumberFormat="1" applyFont="1" applyFill="1" applyBorder="1" applyAlignment="1" applyProtection="1">
      <alignment horizontal="right" vertical="center" wrapText="1"/>
    </xf>
    <xf numFmtId="164" fontId="28" fillId="0" borderId="14" xfId="1" applyNumberFormat="1" applyFont="1" applyFill="1" applyBorder="1" applyAlignment="1" applyProtection="1">
      <alignment horizontal="right" vertical="center" wrapText="1"/>
    </xf>
    <xf numFmtId="164" fontId="29" fillId="0" borderId="14" xfId="1" applyNumberFormat="1" applyFont="1" applyFill="1" applyBorder="1" applyAlignment="1" applyProtection="1">
      <alignment horizontal="right" vertical="center" wrapText="1"/>
      <protection locked="0"/>
    </xf>
    <xf numFmtId="164" fontId="28" fillId="0" borderId="15" xfId="1" applyNumberFormat="1" applyFont="1" applyFill="1" applyBorder="1" applyAlignment="1" applyProtection="1">
      <alignment horizontal="right" vertical="center" wrapText="1"/>
    </xf>
    <xf numFmtId="164" fontId="7" fillId="0" borderId="17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4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19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21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22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19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18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4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24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25" xfId="1" applyFont="1" applyBorder="1" applyAlignment="1" applyProtection="1">
      <alignment horizontal="center" vertical="center" wrapText="1"/>
    </xf>
    <xf numFmtId="0" fontId="5" fillId="0" borderId="26" xfId="2" quotePrefix="1" applyFont="1" applyFill="1" applyBorder="1" applyAlignment="1" applyProtection="1">
      <alignment horizontal="center" vertical="center" wrapText="1"/>
    </xf>
    <xf numFmtId="164" fontId="9" fillId="0" borderId="7" xfId="2" quotePrefix="1" applyNumberFormat="1" applyFont="1" applyFill="1" applyBorder="1" applyAlignment="1" applyProtection="1">
      <alignment horizontal="right" vertical="center" wrapText="1"/>
    </xf>
    <xf numFmtId="164" fontId="7" fillId="0" borderId="7" xfId="2" applyNumberFormat="1" applyFont="1" applyFill="1" applyBorder="1" applyAlignment="1" applyProtection="1">
      <alignment horizontal="right" vertical="center"/>
    </xf>
    <xf numFmtId="164" fontId="7" fillId="0" borderId="7" xfId="2" applyNumberFormat="1" applyFont="1" applyFill="1" applyBorder="1" applyAlignment="1" applyProtection="1">
      <alignment horizontal="right" vertical="center" wrapText="1"/>
    </xf>
    <xf numFmtId="0" fontId="5" fillId="0" borderId="27" xfId="1" quotePrefix="1" applyFont="1" applyFill="1" applyBorder="1" applyAlignment="1" applyProtection="1">
      <alignment horizontal="center" vertical="center" wrapText="1"/>
    </xf>
    <xf numFmtId="0" fontId="5" fillId="0" borderId="27" xfId="1" applyFont="1" applyFill="1" applyBorder="1" applyAlignment="1" applyProtection="1">
      <alignment horizontal="center" vertical="center" wrapText="1"/>
    </xf>
    <xf numFmtId="0" fontId="5" fillId="0" borderId="29" xfId="2" quotePrefix="1" applyFont="1" applyFill="1" applyBorder="1" applyAlignment="1" applyProtection="1">
      <alignment horizontal="center" vertical="center" wrapText="1"/>
    </xf>
    <xf numFmtId="0" fontId="5" fillId="0" borderId="26" xfId="2" applyFont="1" applyFill="1" applyBorder="1" applyAlignment="1" applyProtection="1">
      <alignment horizontal="center" vertical="center" wrapText="1"/>
    </xf>
    <xf numFmtId="164" fontId="9" fillId="0" borderId="6" xfId="2" applyNumberFormat="1" applyFont="1" applyFill="1" applyBorder="1" applyAlignment="1" applyProtection="1">
      <alignment vertical="center" wrapText="1"/>
    </xf>
    <xf numFmtId="164" fontId="7" fillId="0" borderId="6" xfId="2" applyNumberFormat="1" applyFont="1" applyFill="1" applyBorder="1" applyAlignment="1" applyProtection="1">
      <alignment vertical="center"/>
    </xf>
    <xf numFmtId="164" fontId="7" fillId="0" borderId="6" xfId="2" applyNumberFormat="1" applyFont="1" applyFill="1" applyBorder="1" applyAlignment="1" applyProtection="1">
      <alignment vertical="center" wrapText="1"/>
    </xf>
    <xf numFmtId="0" fontId="5" fillId="0" borderId="29" xfId="2" applyFont="1" applyFill="1" applyBorder="1" applyAlignment="1" applyProtection="1">
      <alignment horizontal="center" vertical="center" wrapText="1"/>
    </xf>
    <xf numFmtId="164" fontId="9" fillId="0" borderId="11" xfId="2" applyNumberFormat="1" applyFont="1" applyFill="1" applyBorder="1" applyAlignment="1" applyProtection="1">
      <alignment vertical="center" wrapText="1"/>
    </xf>
    <xf numFmtId="0" fontId="5" fillId="0" borderId="31" xfId="1" applyFont="1" applyBorder="1" applyAlignment="1" applyProtection="1">
      <alignment horizontal="center" vertical="center" wrapText="1"/>
    </xf>
    <xf numFmtId="0" fontId="5" fillId="0" borderId="32" xfId="1" applyFont="1" applyBorder="1" applyAlignment="1" applyProtection="1">
      <alignment horizontal="center" vertical="center" wrapText="1"/>
    </xf>
    <xf numFmtId="0" fontId="10" fillId="0" borderId="19" xfId="1" applyFont="1" applyBorder="1" applyAlignment="1" applyProtection="1">
      <alignment horizontal="center" vertical="top" wrapText="1"/>
    </xf>
    <xf numFmtId="0" fontId="10" fillId="0" borderId="4" xfId="1" applyFont="1" applyBorder="1" applyAlignment="1" applyProtection="1">
      <alignment horizontal="center" vertical="top" wrapText="1"/>
    </xf>
    <xf numFmtId="0" fontId="5" fillId="0" borderId="19" xfId="1" applyFont="1" applyBorder="1" applyAlignment="1" applyProtection="1">
      <alignment horizontal="center" vertical="center" wrapText="1"/>
    </xf>
    <xf numFmtId="3" fontId="28" fillId="0" borderId="4" xfId="1" applyNumberFormat="1" applyFont="1" applyFill="1" applyBorder="1" applyAlignment="1" applyProtection="1">
      <alignment horizontal="right" vertical="center" wrapText="1"/>
    </xf>
    <xf numFmtId="0" fontId="5" fillId="0" borderId="33" xfId="1" applyFont="1" applyBorder="1" applyAlignment="1" applyProtection="1">
      <alignment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24" xfId="1" applyFont="1" applyBorder="1" applyAlignment="1" applyProtection="1">
      <alignment horizontal="center" vertical="center" wrapText="1"/>
    </xf>
    <xf numFmtId="0" fontId="5" fillId="0" borderId="33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22" xfId="1" applyFont="1" applyBorder="1" applyAlignment="1" applyProtection="1">
      <alignment horizontal="center" vertical="center" wrapText="1"/>
    </xf>
    <xf numFmtId="0" fontId="3" fillId="0" borderId="35" xfId="1" applyFont="1" applyBorder="1" applyAlignment="1" applyProtection="1">
      <alignment vertical="center" wrapText="1"/>
    </xf>
    <xf numFmtId="0" fontId="7" fillId="0" borderId="36" xfId="1" applyFont="1" applyBorder="1" applyAlignment="1" applyProtection="1">
      <alignment horizontal="left" vertical="center" wrapText="1" indent="2"/>
    </xf>
    <xf numFmtId="0" fontId="5" fillId="0" borderId="34" xfId="1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protection locked="0"/>
    </xf>
    <xf numFmtId="0" fontId="5" fillId="0" borderId="19" xfId="1" applyFont="1" applyFill="1" applyBorder="1" applyAlignment="1" applyProtection="1">
      <alignment horizontal="center" vertical="center" wrapText="1"/>
    </xf>
    <xf numFmtId="164" fontId="7" fillId="0" borderId="4" xfId="1" applyNumberFormat="1" applyFont="1" applyFill="1" applyBorder="1" applyAlignment="1" applyProtection="1">
      <alignment vertical="center"/>
    </xf>
    <xf numFmtId="0" fontId="5" fillId="0" borderId="24" xfId="1" applyFont="1" applyFill="1" applyBorder="1" applyAlignment="1" applyProtection="1">
      <alignment horizontal="center" vertical="center" wrapText="1"/>
    </xf>
    <xf numFmtId="0" fontId="5" fillId="0" borderId="39" xfId="2" applyFont="1" applyFill="1" applyBorder="1" applyAlignment="1" applyProtection="1">
      <alignment horizontal="center" vertical="center" wrapText="1"/>
    </xf>
    <xf numFmtId="0" fontId="5" fillId="0" borderId="28" xfId="2" applyFont="1" applyFill="1" applyBorder="1" applyAlignment="1" applyProtection="1">
      <alignment horizontal="center" vertical="center" wrapText="1"/>
    </xf>
    <xf numFmtId="0" fontId="5" fillId="0" borderId="40" xfId="2" applyFont="1" applyFill="1" applyBorder="1" applyAlignment="1" applyProtection="1">
      <alignment horizontal="center" vertical="center" wrapText="1"/>
    </xf>
    <xf numFmtId="0" fontId="5" fillId="0" borderId="41" xfId="2" applyFont="1" applyFill="1" applyBorder="1" applyAlignment="1" applyProtection="1">
      <alignment horizontal="center" vertical="center" wrapText="1"/>
    </xf>
    <xf numFmtId="0" fontId="5" fillId="0" borderId="82" xfId="1" applyFont="1" applyBorder="1" applyAlignment="1" applyProtection="1">
      <alignment horizontal="center" vertical="center" wrapText="1"/>
    </xf>
    <xf numFmtId="0" fontId="5" fillId="0" borderId="39" xfId="2" quotePrefix="1" applyFont="1" applyFill="1" applyBorder="1" applyAlignment="1" applyProtection="1">
      <alignment horizontal="center" vertical="center" wrapText="1"/>
    </xf>
    <xf numFmtId="0" fontId="5" fillId="0" borderId="28" xfId="2" quotePrefix="1" applyFont="1" applyFill="1" applyBorder="1" applyAlignment="1" applyProtection="1">
      <alignment horizontal="center" vertical="center" wrapText="1"/>
    </xf>
    <xf numFmtId="0" fontId="5" fillId="0" borderId="19" xfId="1" quotePrefix="1" applyFont="1" applyFill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8" xfId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0" xfId="2" applyFont="1" applyFill="1" applyBorder="1" applyAlignment="1">
      <alignment horizontal="left" wrapText="1"/>
    </xf>
    <xf numFmtId="0" fontId="5" fillId="0" borderId="19" xfId="1" applyFont="1" applyFill="1" applyBorder="1" applyAlignment="1" applyProtection="1">
      <alignment vertical="center" wrapText="1"/>
    </xf>
    <xf numFmtId="0" fontId="5" fillId="0" borderId="19" xfId="1" applyFont="1" applyFill="1" applyBorder="1" applyAlignment="1" applyProtection="1">
      <alignment horizontal="left" vertical="center" wrapText="1"/>
    </xf>
    <xf numFmtId="0" fontId="5" fillId="0" borderId="21" xfId="1" applyFont="1" applyFill="1" applyBorder="1" applyAlignment="1" applyProtection="1">
      <alignment horizontal="left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18" xfId="1" applyFont="1" applyBorder="1" applyAlignment="1" applyProtection="1">
      <alignment horizontal="center" vertical="center" wrapText="1"/>
    </xf>
    <xf numFmtId="0" fontId="10" fillId="0" borderId="4" xfId="1" applyFont="1" applyBorder="1" applyAlignment="1" applyProtection="1">
      <alignment horizontal="center" vertical="center"/>
    </xf>
    <xf numFmtId="0" fontId="10" fillId="0" borderId="11" xfId="2" applyFont="1" applyBorder="1" applyAlignment="1" applyProtection="1">
      <alignment horizontal="center" vertical="center"/>
    </xf>
    <xf numFmtId="0" fontId="10" fillId="0" borderId="7" xfId="2" applyFont="1" applyBorder="1" applyAlignment="1" applyProtection="1">
      <alignment horizontal="center" vertical="center"/>
    </xf>
    <xf numFmtId="0" fontId="13" fillId="0" borderId="0" xfId="2" applyBorder="1"/>
    <xf numFmtId="0" fontId="15" fillId="0" borderId="0" xfId="2" applyFont="1" applyBorder="1"/>
    <xf numFmtId="164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left" vertical="center" wrapText="1"/>
    </xf>
    <xf numFmtId="164" fontId="14" fillId="0" borderId="0" xfId="2" applyNumberFormat="1" applyFont="1" applyProtection="1">
      <protection locked="0"/>
    </xf>
    <xf numFmtId="0" fontId="1" fillId="0" borderId="0" xfId="2" applyFont="1" applyBorder="1"/>
    <xf numFmtId="0" fontId="6" fillId="0" borderId="0" xfId="2" applyFont="1" applyAlignment="1" applyProtection="1">
      <alignment horizontal="center" vertical="center" wrapText="1"/>
    </xf>
    <xf numFmtId="0" fontId="9" fillId="0" borderId="0" xfId="2" applyFont="1" applyAlignment="1" applyProtection="1">
      <alignment horizontal="center"/>
    </xf>
    <xf numFmtId="0" fontId="13" fillId="0" borderId="0" xfId="2" applyProtection="1"/>
    <xf numFmtId="0" fontId="3" fillId="0" borderId="0" xfId="2" applyFont="1" applyAlignment="1" applyProtection="1">
      <alignment horizontal="left" vertical="center"/>
    </xf>
    <xf numFmtId="0" fontId="13" fillId="0" borderId="0" xfId="2" applyAlignment="1" applyProtection="1">
      <alignment wrapText="1"/>
    </xf>
    <xf numFmtId="0" fontId="13" fillId="0" borderId="0" xfId="2" applyAlignment="1" applyProtection="1">
      <alignment horizontal="center"/>
    </xf>
    <xf numFmtId="0" fontId="13" fillId="0" borderId="0" xfId="2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2" applyFont="1" applyProtection="1"/>
    <xf numFmtId="0" fontId="9" fillId="0" borderId="0" xfId="2" applyFont="1" applyAlignment="1" applyProtection="1">
      <alignment wrapText="1"/>
    </xf>
    <xf numFmtId="0" fontId="1" fillId="0" borderId="0" xfId="1" applyProtection="1"/>
    <xf numFmtId="0" fontId="5" fillId="0" borderId="0" xfId="1" applyFont="1" applyAlignment="1" applyProtection="1">
      <alignment vertical="center"/>
    </xf>
    <xf numFmtId="164" fontId="7" fillId="0" borderId="37" xfId="1" applyNumberFormat="1" applyFont="1" applyFill="1" applyBorder="1" applyAlignment="1" applyProtection="1">
      <alignment horizontal="right" vertical="center" wrapText="1"/>
    </xf>
    <xf numFmtId="164" fontId="7" fillId="0" borderId="38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Protection="1"/>
    <xf numFmtId="0" fontId="7" fillId="0" borderId="0" xfId="1" quotePrefix="1" applyFont="1" applyProtection="1"/>
    <xf numFmtId="0" fontId="1" fillId="0" borderId="0" xfId="1" applyAlignment="1" applyProtection="1">
      <alignment horizontal="left" vertical="center"/>
    </xf>
    <xf numFmtId="0" fontId="1" fillId="0" borderId="0" xfId="1" applyAlignment="1" applyProtection="1">
      <alignment horizontal="center" vertical="center" wrapText="1"/>
    </xf>
    <xf numFmtId="0" fontId="1" fillId="0" borderId="0" xfId="1" applyAlignment="1" applyProtection="1">
      <alignment wrapText="1"/>
    </xf>
    <xf numFmtId="0" fontId="1" fillId="0" borderId="0" xfId="1" applyAlignment="1" applyProtection="1">
      <alignment horizontal="center"/>
    </xf>
    <xf numFmtId="0" fontId="1" fillId="0" borderId="0" xfId="1" applyAlignment="1" applyProtection="1"/>
    <xf numFmtId="0" fontId="3" fillId="0" borderId="0" xfId="1" applyFont="1" applyAlignment="1" applyProtection="1">
      <alignment horizontal="left" vertical="center" wrapText="1"/>
    </xf>
    <xf numFmtId="0" fontId="13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42" xfId="2" applyFont="1" applyFill="1" applyBorder="1" applyAlignment="1" applyProtection="1">
      <alignment horizontal="left" vertical="center" wrapText="1"/>
    </xf>
    <xf numFmtId="3" fontId="7" fillId="0" borderId="4" xfId="1" applyNumberFormat="1" applyFont="1" applyBorder="1" applyAlignment="1" applyProtection="1">
      <alignment vertical="center"/>
      <protection locked="0"/>
    </xf>
    <xf numFmtId="0" fontId="7" fillId="0" borderId="87" xfId="1" applyFont="1" applyBorder="1" applyAlignment="1" applyProtection="1">
      <alignment vertical="center"/>
      <protection locked="0"/>
    </xf>
    <xf numFmtId="164" fontId="7" fillId="0" borderId="4" xfId="1" applyNumberFormat="1" applyFont="1" applyBorder="1" applyAlignment="1" applyProtection="1">
      <alignment vertical="center"/>
      <protection locked="0"/>
    </xf>
    <xf numFmtId="164" fontId="7" fillId="0" borderId="5" xfId="1" applyNumberFormat="1" applyFont="1" applyBorder="1" applyAlignment="1" applyProtection="1">
      <alignment vertical="center"/>
      <protection locked="0"/>
    </xf>
    <xf numFmtId="164" fontId="9" fillId="0" borderId="6" xfId="2" applyNumberFormat="1" applyFont="1" applyFill="1" applyBorder="1" applyAlignment="1" applyProtection="1">
      <alignment vertical="center"/>
      <protection locked="0"/>
    </xf>
    <xf numFmtId="0" fontId="5" fillId="0" borderId="50" xfId="2" applyFont="1" applyFill="1" applyBorder="1" applyAlignment="1" applyProtection="1">
      <alignment vertical="center" wrapText="1"/>
    </xf>
    <xf numFmtId="0" fontId="5" fillId="0" borderId="27" xfId="2" applyFont="1" applyFill="1" applyBorder="1" applyAlignment="1" applyProtection="1">
      <alignment vertical="center" wrapText="1"/>
    </xf>
    <xf numFmtId="0" fontId="5" fillId="0" borderId="50" xfId="2" applyFont="1" applyFill="1" applyBorder="1" applyAlignment="1" applyProtection="1">
      <alignment horizontal="left" vertical="center" wrapText="1"/>
    </xf>
    <xf numFmtId="0" fontId="5" fillId="0" borderId="27" xfId="2" applyFont="1" applyFill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3" xfId="0" applyFont="1" applyFill="1" applyBorder="1" applyAlignment="1" applyProtection="1">
      <alignment vertical="center" wrapText="1"/>
    </xf>
    <xf numFmtId="0" fontId="5" fillId="0" borderId="18" xfId="1" applyFont="1" applyFill="1" applyBorder="1" applyAlignment="1" applyProtection="1">
      <alignment horizontal="left" vertical="center" wrapText="1"/>
    </xf>
    <xf numFmtId="0" fontId="5" fillId="0" borderId="90" xfId="2" applyFont="1" applyFill="1" applyBorder="1" applyAlignment="1" applyProtection="1">
      <alignment vertical="center" wrapText="1"/>
    </xf>
    <xf numFmtId="0" fontId="5" fillId="0" borderId="88" xfId="1" applyFont="1" applyFill="1" applyBorder="1" applyAlignment="1" applyProtection="1">
      <alignment vertical="center" wrapText="1"/>
    </xf>
    <xf numFmtId="0" fontId="5" fillId="0" borderId="34" xfId="1" applyFont="1" applyFill="1" applyBorder="1" applyAlignment="1" applyProtection="1">
      <alignment vertical="center" wrapText="1"/>
    </xf>
    <xf numFmtId="0" fontId="12" fillId="0" borderId="91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vertical="center" wrapText="1"/>
    </xf>
    <xf numFmtId="0" fontId="5" fillId="0" borderId="56" xfId="1" applyFont="1" applyBorder="1" applyAlignment="1" applyProtection="1">
      <alignment horizontal="left" vertical="center" wrapText="1"/>
    </xf>
    <xf numFmtId="0" fontId="5" fillId="0" borderId="18" xfId="1" applyFont="1" applyBorder="1" applyAlignment="1" applyProtection="1">
      <alignment vertical="center" wrapText="1"/>
    </xf>
    <xf numFmtId="164" fontId="7" fillId="0" borderId="16" xfId="1" applyNumberFormat="1" applyFont="1" applyFill="1" applyBorder="1" applyAlignment="1" applyProtection="1">
      <alignment horizontal="right" vertical="center" wrapText="1"/>
      <protection locked="0"/>
    </xf>
    <xf numFmtId="164" fontId="7" fillId="0" borderId="20" xfId="1" applyNumberFormat="1" applyFont="1" applyFill="1" applyBorder="1" applyAlignment="1" applyProtection="1">
      <alignment horizontal="right" vertical="center" wrapText="1"/>
      <protection locked="0"/>
    </xf>
    <xf numFmtId="164" fontId="9" fillId="0" borderId="18" xfId="1" applyNumberFormat="1" applyFont="1" applyFill="1" applyBorder="1" applyAlignment="1" applyProtection="1">
      <alignment horizontal="right" vertical="center"/>
      <protection locked="0"/>
    </xf>
    <xf numFmtId="164" fontId="7" fillId="0" borderId="23" xfId="1" applyNumberFormat="1" applyFont="1" applyFill="1" applyBorder="1" applyAlignment="1" applyProtection="1">
      <alignment horizontal="right" vertical="center" wrapText="1"/>
      <protection locked="0"/>
    </xf>
    <xf numFmtId="167" fontId="1" fillId="0" borderId="0" xfId="1" applyNumberFormat="1" applyProtection="1">
      <protection locked="0"/>
    </xf>
    <xf numFmtId="164" fontId="29" fillId="0" borderId="16" xfId="1" applyNumberFormat="1" applyFont="1" applyFill="1" applyBorder="1" applyAlignment="1" applyProtection="1">
      <alignment horizontal="right" vertical="center" wrapText="1"/>
      <protection locked="0"/>
    </xf>
    <xf numFmtId="164" fontId="29" fillId="0" borderId="18" xfId="1" applyNumberFormat="1" applyFont="1" applyFill="1" applyBorder="1" applyAlignment="1" applyProtection="1">
      <alignment horizontal="right" vertical="center" wrapText="1"/>
      <protection locked="0"/>
    </xf>
    <xf numFmtId="164" fontId="29" fillId="0" borderId="20" xfId="1" applyNumberFormat="1" applyFont="1" applyFill="1" applyBorder="1" applyAlignment="1" applyProtection="1">
      <alignment horizontal="right" vertical="center" wrapText="1"/>
      <protection locked="0"/>
    </xf>
    <xf numFmtId="164" fontId="28" fillId="0" borderId="18" xfId="1" applyNumberFormat="1" applyFont="1" applyFill="1" applyBorder="1" applyAlignment="1" applyProtection="1">
      <alignment horizontal="right" vertical="center" wrapText="1"/>
      <protection locked="0"/>
    </xf>
    <xf numFmtId="164" fontId="29" fillId="0" borderId="23" xfId="1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1" applyFont="1" applyAlignment="1" applyProtection="1">
      <alignment horizontal="right" wrapText="1"/>
      <protection locked="0"/>
    </xf>
    <xf numFmtId="0" fontId="1" fillId="0" borderId="0" xfId="2" applyFont="1" applyProtection="1">
      <protection locked="0"/>
    </xf>
    <xf numFmtId="0" fontId="19" fillId="0" borderId="42" xfId="2" applyFont="1" applyFill="1" applyBorder="1" applyAlignment="1" applyProtection="1">
      <alignment vertical="center" wrapText="1"/>
    </xf>
    <xf numFmtId="0" fontId="19" fillId="0" borderId="43" xfId="2" applyFont="1" applyFill="1" applyBorder="1" applyAlignment="1" applyProtection="1">
      <alignment vertical="center" wrapText="1"/>
    </xf>
    <xf numFmtId="0" fontId="19" fillId="0" borderId="27" xfId="2" applyFont="1" applyFill="1" applyBorder="1" applyAlignment="1" applyProtection="1">
      <alignment vertical="center" wrapText="1"/>
    </xf>
    <xf numFmtId="0" fontId="6" fillId="0" borderId="44" xfId="2" applyFont="1" applyFill="1" applyBorder="1" applyAlignment="1" applyProtection="1">
      <alignment vertical="center" wrapText="1"/>
    </xf>
    <xf numFmtId="0" fontId="6" fillId="0" borderId="45" xfId="2" applyFont="1" applyFill="1" applyBorder="1" applyAlignment="1" applyProtection="1">
      <alignment vertical="center" wrapText="1"/>
    </xf>
    <xf numFmtId="0" fontId="6" fillId="0" borderId="46" xfId="2" applyFont="1" applyFill="1" applyBorder="1" applyAlignment="1" applyProtection="1">
      <alignment vertical="center" wrapText="1"/>
    </xf>
    <xf numFmtId="0" fontId="5" fillId="0" borderId="88" xfId="0" applyFont="1" applyFill="1" applyBorder="1" applyAlignment="1" applyProtection="1">
      <alignment horizontal="left" vertical="center" wrapText="1"/>
    </xf>
    <xf numFmtId="0" fontId="5" fillId="0" borderId="89" xfId="0" applyFont="1" applyFill="1" applyBorder="1" applyAlignment="1" applyProtection="1">
      <alignment horizontal="left" vertical="center" wrapText="1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48" xfId="2" applyFont="1" applyFill="1" applyBorder="1" applyAlignment="1" applyProtection="1">
      <alignment horizontal="left" vertical="center" wrapText="1"/>
    </xf>
    <xf numFmtId="0" fontId="5" fillId="0" borderId="49" xfId="2" applyFont="1" applyFill="1" applyBorder="1" applyAlignment="1" applyProtection="1">
      <alignment horizontal="left" vertical="center" wrapText="1"/>
    </xf>
    <xf numFmtId="0" fontId="6" fillId="0" borderId="42" xfId="2" applyFont="1" applyFill="1" applyBorder="1" applyAlignment="1" applyProtection="1">
      <alignment vertical="center" wrapText="1"/>
    </xf>
    <xf numFmtId="0" fontId="6" fillId="0" borderId="43" xfId="2" applyFont="1" applyFill="1" applyBorder="1" applyAlignment="1" applyProtection="1">
      <alignment vertical="center" wrapText="1"/>
    </xf>
    <xf numFmtId="0" fontId="6" fillId="0" borderId="27" xfId="2" applyFont="1" applyFill="1" applyBorder="1" applyAlignment="1" applyProtection="1">
      <alignment vertical="center" wrapText="1"/>
    </xf>
    <xf numFmtId="0" fontId="5" fillId="0" borderId="42" xfId="2" applyFont="1" applyFill="1" applyBorder="1" applyAlignment="1" applyProtection="1">
      <alignment vertical="center" wrapText="1"/>
    </xf>
    <xf numFmtId="0" fontId="5" fillId="0" borderId="43" xfId="2" applyFont="1" applyFill="1" applyBorder="1" applyAlignment="1" applyProtection="1">
      <alignment vertical="center" wrapText="1"/>
    </xf>
    <xf numFmtId="0" fontId="5" fillId="0" borderId="27" xfId="2" applyFont="1" applyFill="1" applyBorder="1" applyAlignment="1" applyProtection="1">
      <alignment vertical="center" wrapText="1"/>
    </xf>
    <xf numFmtId="0" fontId="3" fillId="0" borderId="42" xfId="2" applyFont="1" applyFill="1" applyBorder="1" applyAlignment="1" applyProtection="1">
      <alignment horizontal="left" vertical="center" wrapText="1" indent="2"/>
    </xf>
    <xf numFmtId="0" fontId="3" fillId="0" borderId="43" xfId="2" applyFont="1" applyFill="1" applyBorder="1" applyAlignment="1" applyProtection="1">
      <alignment horizontal="left" vertical="center" wrapText="1" indent="2"/>
    </xf>
    <xf numFmtId="0" fontId="3" fillId="0" borderId="27" xfId="2" applyFont="1" applyFill="1" applyBorder="1" applyAlignment="1" applyProtection="1">
      <alignment horizontal="left" vertical="center" wrapText="1" indent="2"/>
    </xf>
    <xf numFmtId="0" fontId="5" fillId="0" borderId="50" xfId="2" applyFont="1" applyFill="1" applyBorder="1" applyAlignment="1" applyProtection="1">
      <alignment vertical="center" wrapText="1"/>
    </xf>
    <xf numFmtId="0" fontId="5" fillId="0" borderId="86" xfId="1" applyFont="1" applyFill="1" applyBorder="1" applyAlignment="1" applyProtection="1">
      <alignment horizontal="left" vertical="center" wrapText="1" indent="3"/>
    </xf>
    <xf numFmtId="0" fontId="5" fillId="0" borderId="19" xfId="1" applyFont="1" applyFill="1" applyBorder="1" applyAlignment="1" applyProtection="1">
      <alignment horizontal="left" vertical="center" wrapText="1" indent="3"/>
    </xf>
    <xf numFmtId="0" fontId="3" fillId="0" borderId="0" xfId="2" applyFont="1" applyFill="1" applyBorder="1" applyAlignment="1">
      <alignment horizontal="left" wrapText="1"/>
    </xf>
    <xf numFmtId="0" fontId="16" fillId="0" borderId="53" xfId="2" applyFont="1" applyFill="1" applyBorder="1" applyAlignment="1" applyProtection="1">
      <alignment horizontal="center" vertical="center" wrapText="1"/>
    </xf>
    <xf numFmtId="0" fontId="16" fillId="0" borderId="54" xfId="2" applyFont="1" applyFill="1" applyBorder="1" applyAlignment="1" applyProtection="1">
      <alignment horizontal="center" vertical="center" wrapText="1"/>
    </xf>
    <xf numFmtId="0" fontId="16" fillId="0" borderId="55" xfId="2" applyFont="1" applyFill="1" applyBorder="1" applyAlignment="1" applyProtection="1">
      <alignment horizontal="center" vertical="center" wrapText="1"/>
    </xf>
    <xf numFmtId="0" fontId="10" fillId="0" borderId="42" xfId="2" applyFont="1" applyFill="1" applyBorder="1" applyAlignment="1" applyProtection="1">
      <alignment horizontal="center" vertical="center" wrapText="1"/>
    </xf>
    <xf numFmtId="0" fontId="10" fillId="0" borderId="43" xfId="2" applyFont="1" applyFill="1" applyBorder="1" applyAlignment="1" applyProtection="1">
      <alignment horizontal="center" vertical="center" wrapText="1"/>
    </xf>
    <xf numFmtId="0" fontId="10" fillId="0" borderId="27" xfId="2" applyFont="1" applyFill="1" applyBorder="1" applyAlignment="1" applyProtection="1">
      <alignment horizontal="center" vertical="center" wrapText="1"/>
    </xf>
    <xf numFmtId="0" fontId="5" fillId="0" borderId="42" xfId="2" applyFont="1" applyFill="1" applyBorder="1" applyAlignment="1" applyProtection="1">
      <alignment horizontal="left" vertical="center" wrapText="1" indent="3"/>
    </xf>
    <xf numFmtId="0" fontId="5" fillId="0" borderId="43" xfId="2" applyFont="1" applyFill="1" applyBorder="1" applyAlignment="1" applyProtection="1">
      <alignment horizontal="left" vertical="center" wrapText="1" indent="3"/>
    </xf>
    <xf numFmtId="0" fontId="5" fillId="0" borderId="27" xfId="2" applyFont="1" applyFill="1" applyBorder="1" applyAlignment="1" applyProtection="1">
      <alignment horizontal="left" vertical="center" wrapText="1" indent="3"/>
    </xf>
    <xf numFmtId="0" fontId="13" fillId="0" borderId="27" xfId="2" applyFill="1" applyBorder="1" applyAlignment="1" applyProtection="1">
      <alignment vertical="center" wrapText="1"/>
    </xf>
    <xf numFmtId="0" fontId="5" fillId="0" borderId="50" xfId="2" applyFont="1" applyFill="1" applyBorder="1" applyAlignment="1" applyProtection="1">
      <alignment horizontal="left" vertical="center" wrapText="1"/>
    </xf>
    <xf numFmtId="0" fontId="5" fillId="0" borderId="27" xfId="2" applyFont="1" applyFill="1" applyBorder="1" applyAlignment="1" applyProtection="1">
      <alignment horizontal="left" vertical="center" wrapText="1"/>
    </xf>
    <xf numFmtId="0" fontId="5" fillId="0" borderId="52" xfId="2" applyFont="1" applyFill="1" applyBorder="1" applyAlignment="1" applyProtection="1">
      <alignment horizontal="left" vertical="center" wrapText="1" indent="3"/>
    </xf>
    <xf numFmtId="0" fontId="10" fillId="0" borderId="42" xfId="2" applyFont="1" applyBorder="1" applyAlignment="1" applyProtection="1">
      <alignment horizontal="center" wrapText="1"/>
    </xf>
    <xf numFmtId="0" fontId="10" fillId="0" borderId="43" xfId="2" applyFont="1" applyBorder="1" applyAlignment="1" applyProtection="1">
      <alignment horizontal="center" wrapText="1"/>
    </xf>
    <xf numFmtId="0" fontId="10" fillId="0" borderId="27" xfId="2" applyFont="1" applyBorder="1" applyAlignment="1" applyProtection="1">
      <alignment horizontal="center" wrapText="1"/>
    </xf>
    <xf numFmtId="0" fontId="13" fillId="0" borderId="0" xfId="2" applyAlignment="1" applyProtection="1">
      <alignment horizontal="center" vertical="top" wrapText="1"/>
    </xf>
    <xf numFmtId="0" fontId="28" fillId="0" borderId="0" xfId="2" applyFont="1" applyAlignment="1" applyProtection="1">
      <alignment horizontal="center" vertical="center" wrapText="1"/>
      <protection locked="0"/>
    </xf>
    <xf numFmtId="0" fontId="6" fillId="0" borderId="42" xfId="2" applyFont="1" applyFill="1" applyBorder="1" applyAlignment="1" applyProtection="1">
      <alignment horizontal="left" vertical="center" wrapText="1"/>
    </xf>
    <xf numFmtId="0" fontId="6" fillId="0" borderId="43" xfId="2" applyFont="1" applyFill="1" applyBorder="1" applyAlignment="1" applyProtection="1">
      <alignment horizontal="left" vertical="center" wrapText="1"/>
    </xf>
    <xf numFmtId="0" fontId="6" fillId="0" borderId="27" xfId="2" applyFont="1" applyFill="1" applyBorder="1" applyAlignment="1" applyProtection="1">
      <alignment horizontal="left" vertical="center" wrapText="1"/>
    </xf>
    <xf numFmtId="0" fontId="14" fillId="0" borderId="0" xfId="2" applyFont="1" applyAlignment="1" applyProtection="1">
      <alignment horizontal="left" wrapText="1"/>
      <protection locked="0"/>
    </xf>
    <xf numFmtId="0" fontId="13" fillId="0" borderId="0" xfId="2" applyAlignment="1" applyProtection="1">
      <alignment horizontal="left" vertical="center" wrapText="1"/>
      <protection locked="0"/>
    </xf>
    <xf numFmtId="0" fontId="30" fillId="0" borderId="0" xfId="2" applyFont="1" applyAlignment="1" applyProtection="1">
      <alignment horizontal="center" vertical="center" wrapText="1"/>
    </xf>
    <xf numFmtId="0" fontId="3" fillId="0" borderId="0" xfId="2" applyFont="1" applyAlignment="1" applyProtection="1">
      <alignment horizontal="left" vertical="center"/>
    </xf>
    <xf numFmtId="0" fontId="16" fillId="0" borderId="53" xfId="2" applyFont="1" applyBorder="1" applyAlignment="1" applyProtection="1">
      <alignment horizontal="center" vertical="center" wrapText="1"/>
    </xf>
    <xf numFmtId="0" fontId="16" fillId="0" borderId="54" xfId="2" applyFont="1" applyBorder="1" applyAlignment="1" applyProtection="1">
      <alignment horizontal="center" vertical="center" wrapText="1"/>
    </xf>
    <xf numFmtId="0" fontId="5" fillId="0" borderId="44" xfId="2" applyFont="1" applyFill="1" applyBorder="1" applyAlignment="1" applyProtection="1">
      <alignment horizontal="left" vertical="center" wrapText="1" indent="3"/>
    </xf>
    <xf numFmtId="0" fontId="5" fillId="0" borderId="45" xfId="2" applyFont="1" applyFill="1" applyBorder="1" applyAlignment="1" applyProtection="1">
      <alignment horizontal="left" vertical="center" wrapText="1" indent="3"/>
    </xf>
    <xf numFmtId="0" fontId="5" fillId="0" borderId="46" xfId="2" applyFont="1" applyFill="1" applyBorder="1" applyAlignment="1" applyProtection="1">
      <alignment horizontal="left" vertical="center" wrapText="1" indent="3"/>
    </xf>
    <xf numFmtId="0" fontId="20" fillId="0" borderId="50" xfId="2" applyFont="1" applyFill="1" applyBorder="1" applyAlignment="1" applyProtection="1">
      <alignment vertical="center" wrapText="1"/>
    </xf>
    <xf numFmtId="0" fontId="20" fillId="0" borderId="51" xfId="2" applyFont="1" applyFill="1" applyBorder="1" applyAlignment="1" applyProtection="1">
      <alignment vertical="center" wrapText="1"/>
    </xf>
    <xf numFmtId="0" fontId="3" fillId="0" borderId="78" xfId="1" applyFont="1" applyBorder="1" applyAlignment="1" applyProtection="1">
      <alignment horizontal="center" vertical="center" wrapText="1"/>
    </xf>
    <xf numFmtId="0" fontId="3" fillId="0" borderId="79" xfId="1" applyFont="1" applyBorder="1" applyAlignment="1" applyProtection="1">
      <alignment horizontal="center" vertical="center" wrapText="1"/>
    </xf>
    <xf numFmtId="0" fontId="3" fillId="0" borderId="80" xfId="1" applyFont="1" applyBorder="1" applyAlignment="1" applyProtection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</xf>
    <xf numFmtId="0" fontId="10" fillId="0" borderId="81" xfId="1" applyFont="1" applyBorder="1" applyAlignment="1" applyProtection="1">
      <alignment horizontal="center" vertical="center" wrapText="1"/>
    </xf>
    <xf numFmtId="0" fontId="10" fillId="0" borderId="33" xfId="1" applyFont="1" applyBorder="1" applyAlignment="1" applyProtection="1">
      <alignment horizontal="center" vertical="center" wrapText="1"/>
    </xf>
    <xf numFmtId="0" fontId="3" fillId="0" borderId="0" xfId="2" applyFont="1" applyBorder="1" applyAlignment="1">
      <alignment horizontal="left" wrapText="1"/>
    </xf>
    <xf numFmtId="0" fontId="5" fillId="0" borderId="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left" vertical="center" wrapText="1"/>
    </xf>
    <xf numFmtId="0" fontId="5" fillId="0" borderId="19" xfId="1" applyFont="1" applyFill="1" applyBorder="1" applyAlignment="1" applyProtection="1">
      <alignment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83" xfId="1" applyFont="1" applyFill="1" applyBorder="1" applyAlignment="1" applyProtection="1">
      <alignment horizontal="left" vertical="center" wrapText="1"/>
    </xf>
    <xf numFmtId="0" fontId="5" fillId="0" borderId="84" xfId="1" applyFont="1" applyFill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21" xfId="1" applyFont="1" applyFill="1" applyBorder="1" applyAlignment="1" applyProtection="1">
      <alignment horizontal="left" vertical="center" wrapText="1"/>
    </xf>
    <xf numFmtId="0" fontId="5" fillId="0" borderId="58" xfId="1" applyFont="1" applyFill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horizontal="left" vertical="center" wrapText="1"/>
    </xf>
    <xf numFmtId="0" fontId="3" fillId="0" borderId="30" xfId="1" applyFont="1" applyFill="1" applyBorder="1" applyAlignment="1" applyProtection="1">
      <alignment vertical="center" wrapText="1"/>
    </xf>
    <xf numFmtId="0" fontId="3" fillId="0" borderId="19" xfId="1" applyFont="1" applyFill="1" applyBorder="1" applyAlignment="1" applyProtection="1">
      <alignment vertical="center" wrapText="1"/>
    </xf>
    <xf numFmtId="0" fontId="5" fillId="0" borderId="77" xfId="1" applyFont="1" applyFill="1" applyBorder="1" applyAlignment="1" applyProtection="1">
      <alignment horizontal="left" vertical="center" wrapText="1"/>
    </xf>
    <xf numFmtId="0" fontId="5" fillId="0" borderId="84" xfId="1" applyFont="1" applyFill="1" applyBorder="1" applyAlignment="1" applyProtection="1">
      <alignment vertical="center" wrapText="1"/>
    </xf>
    <xf numFmtId="0" fontId="5" fillId="0" borderId="58" xfId="1" applyFont="1" applyFill="1" applyBorder="1" applyAlignment="1" applyProtection="1">
      <alignment vertical="center" wrapText="1"/>
    </xf>
    <xf numFmtId="0" fontId="5" fillId="0" borderId="30" xfId="1" applyFont="1" applyFill="1" applyBorder="1" applyAlignment="1" applyProtection="1">
      <alignment vertical="center" wrapText="1"/>
    </xf>
    <xf numFmtId="0" fontId="5" fillId="0" borderId="19" xfId="1" applyFont="1" applyFill="1" applyBorder="1" applyAlignment="1" applyProtection="1">
      <alignment horizontal="left" vertical="center" wrapText="1"/>
    </xf>
    <xf numFmtId="0" fontId="1" fillId="0" borderId="0" xfId="2" applyFont="1" applyAlignment="1" applyProtection="1">
      <alignment horizontal="justify" vertical="center" wrapText="1"/>
      <protection locked="0"/>
    </xf>
    <xf numFmtId="0" fontId="27" fillId="0" borderId="66" xfId="2" applyFont="1" applyFill="1" applyBorder="1" applyAlignment="1" applyProtection="1">
      <alignment horizontal="center" vertical="center" textRotation="90" wrapText="1"/>
    </xf>
    <xf numFmtId="0" fontId="27" fillId="0" borderId="60" xfId="2" applyFont="1" applyFill="1" applyBorder="1" applyAlignment="1" applyProtection="1">
      <alignment horizontal="center" vertical="center" textRotation="90" wrapText="1"/>
    </xf>
    <xf numFmtId="0" fontId="27" fillId="0" borderId="67" xfId="2" applyFont="1" applyFill="1" applyBorder="1" applyAlignment="1" applyProtection="1">
      <alignment horizontal="center" vertical="center" textRotation="90" wrapText="1"/>
    </xf>
    <xf numFmtId="0" fontId="27" fillId="0" borderId="61" xfId="2" applyFont="1" applyFill="1" applyBorder="1" applyAlignment="1" applyProtection="1">
      <alignment horizontal="center" vertical="center" textRotation="90" wrapText="1"/>
    </xf>
    <xf numFmtId="0" fontId="3" fillId="0" borderId="40" xfId="2" applyFont="1" applyFill="1" applyBorder="1" applyAlignment="1" applyProtection="1">
      <alignment vertical="center" wrapText="1"/>
    </xf>
    <xf numFmtId="0" fontId="5" fillId="0" borderId="26" xfId="2" applyFont="1" applyFill="1" applyBorder="1" applyAlignment="1" applyProtection="1">
      <alignment vertical="center" wrapText="1"/>
    </xf>
    <xf numFmtId="0" fontId="3" fillId="0" borderId="29" xfId="2" applyFont="1" applyFill="1" applyBorder="1" applyAlignment="1" applyProtection="1">
      <alignment vertical="center" wrapText="1"/>
    </xf>
    <xf numFmtId="0" fontId="3" fillId="0" borderId="0" xfId="1" applyFont="1" applyBorder="1" applyAlignment="1" applyProtection="1">
      <alignment horizontal="center" vertical="center"/>
    </xf>
    <xf numFmtId="0" fontId="26" fillId="0" borderId="59" xfId="2" applyFont="1" applyFill="1" applyBorder="1" applyAlignment="1" applyProtection="1">
      <alignment horizontal="center" vertical="center" textRotation="90" wrapText="1"/>
      <protection locked="0"/>
    </xf>
    <xf numFmtId="0" fontId="26" fillId="0" borderId="60" xfId="2" applyFont="1" applyFill="1" applyBorder="1" applyAlignment="1" applyProtection="1">
      <alignment horizontal="center" vertical="center" textRotation="90" wrapText="1"/>
      <protection locked="0"/>
    </xf>
    <xf numFmtId="0" fontId="26" fillId="0" borderId="61" xfId="2" applyFont="1" applyFill="1" applyBorder="1" applyAlignment="1" applyProtection="1">
      <alignment horizontal="center" vertical="center" textRotation="90" wrapText="1"/>
      <protection locked="0"/>
    </xf>
    <xf numFmtId="0" fontId="3" fillId="0" borderId="39" xfId="2" applyFont="1" applyFill="1" applyBorder="1" applyAlignment="1" applyProtection="1">
      <alignment vertical="center" wrapText="1"/>
    </xf>
    <xf numFmtId="0" fontId="27" fillId="0" borderId="59" xfId="2" applyFont="1" applyFill="1" applyBorder="1" applyAlignment="1" applyProtection="1">
      <alignment horizontal="center" vertical="center" textRotation="90" wrapText="1"/>
    </xf>
    <xf numFmtId="0" fontId="5" fillId="0" borderId="26" xfId="2" applyFont="1" applyFill="1" applyBorder="1" applyAlignment="1" applyProtection="1">
      <alignment horizontal="left" vertical="center" wrapText="1"/>
    </xf>
    <xf numFmtId="0" fontId="26" fillId="0" borderId="63" xfId="2" applyFont="1" applyFill="1" applyBorder="1" applyAlignment="1" applyProtection="1">
      <alignment horizontal="center" vertical="center" textRotation="90" wrapText="1"/>
    </xf>
    <xf numFmtId="0" fontId="1" fillId="0" borderId="64" xfId="2" applyFont="1" applyBorder="1" applyProtection="1"/>
    <xf numFmtId="0" fontId="1" fillId="0" borderId="65" xfId="2" applyFont="1" applyBorder="1" applyProtection="1"/>
    <xf numFmtId="0" fontId="5" fillId="0" borderId="53" xfId="2" applyFont="1" applyBorder="1" applyAlignment="1" applyProtection="1">
      <alignment horizontal="center" vertical="center" wrapText="1"/>
    </xf>
    <xf numFmtId="0" fontId="5" fillId="0" borderId="54" xfId="2" applyFont="1" applyBorder="1" applyAlignment="1" applyProtection="1">
      <alignment horizontal="center" vertical="center" wrapText="1"/>
    </xf>
    <xf numFmtId="0" fontId="5" fillId="0" borderId="55" xfId="2" applyFont="1" applyBorder="1" applyAlignment="1" applyProtection="1">
      <alignment horizontal="center" vertical="center" wrapText="1"/>
    </xf>
    <xf numFmtId="0" fontId="10" fillId="0" borderId="60" xfId="2" applyFont="1" applyBorder="1" applyAlignment="1" applyProtection="1">
      <alignment horizontal="center" vertical="center" wrapText="1"/>
    </xf>
    <xf numFmtId="0" fontId="10" fillId="0" borderId="26" xfId="2" applyFont="1" applyBorder="1" applyAlignment="1" applyProtection="1">
      <alignment horizontal="center" vertical="center" wrapText="1"/>
    </xf>
    <xf numFmtId="0" fontId="3" fillId="0" borderId="59" xfId="2" applyFont="1" applyFill="1" applyBorder="1" applyAlignment="1" applyProtection="1">
      <alignment horizontal="center" vertical="center" textRotation="90" wrapText="1"/>
    </xf>
    <xf numFmtId="0" fontId="3" fillId="0" borderId="60" xfId="2" applyFont="1" applyFill="1" applyBorder="1" applyAlignment="1" applyProtection="1">
      <alignment horizontal="center" vertical="center" textRotation="90" wrapText="1"/>
    </xf>
    <xf numFmtId="0" fontId="3" fillId="0" borderId="61" xfId="2" applyFont="1" applyFill="1" applyBorder="1" applyAlignment="1" applyProtection="1">
      <alignment horizontal="center" vertical="center" textRotation="90" wrapText="1"/>
    </xf>
    <xf numFmtId="0" fontId="3" fillId="0" borderId="68" xfId="2" applyFont="1" applyFill="1" applyBorder="1" applyAlignment="1" applyProtection="1">
      <alignment vertical="center" wrapText="1"/>
    </xf>
    <xf numFmtId="0" fontId="3" fillId="0" borderId="69" xfId="2" applyFont="1" applyFill="1" applyBorder="1" applyAlignment="1" applyProtection="1">
      <alignment vertical="center" wrapText="1"/>
    </xf>
    <xf numFmtId="0" fontId="3" fillId="0" borderId="70" xfId="2" applyFont="1" applyFill="1" applyBorder="1" applyAlignment="1" applyProtection="1">
      <alignment vertical="center" wrapText="1"/>
    </xf>
    <xf numFmtId="0" fontId="5" fillId="0" borderId="28" xfId="2" applyFont="1" applyFill="1" applyBorder="1" applyAlignment="1" applyProtection="1">
      <alignment horizontal="left" vertical="center" wrapText="1"/>
    </xf>
    <xf numFmtId="0" fontId="5" fillId="0" borderId="41" xfId="2" applyFont="1" applyFill="1" applyBorder="1" applyAlignment="1" applyProtection="1">
      <alignment horizontal="left" vertical="center" wrapText="1"/>
    </xf>
    <xf numFmtId="0" fontId="5" fillId="0" borderId="40" xfId="2" applyFont="1" applyFill="1" applyBorder="1" applyAlignment="1" applyProtection="1">
      <alignment horizontal="left" vertical="center" wrapText="1"/>
    </xf>
    <xf numFmtId="0" fontId="3" fillId="0" borderId="62" xfId="1" applyFont="1" applyBorder="1" applyAlignment="1" applyProtection="1">
      <alignment horizontal="left" vertical="center" wrapText="1" indent="2"/>
    </xf>
    <xf numFmtId="0" fontId="5" fillId="0" borderId="30" xfId="1" applyFont="1" applyBorder="1" applyAlignment="1" applyProtection="1">
      <alignment horizontal="left" vertical="center" wrapText="1" indent="1"/>
    </xf>
    <xf numFmtId="0" fontId="3" fillId="0" borderId="30" xfId="1" applyFont="1" applyBorder="1" applyAlignment="1" applyProtection="1">
      <alignment horizontal="left" vertical="center" wrapText="1" indent="2"/>
    </xf>
    <xf numFmtId="0" fontId="6" fillId="3" borderId="71" xfId="1" applyFont="1" applyFill="1" applyBorder="1" applyAlignment="1" applyProtection="1">
      <alignment horizontal="center" vertical="center" wrapText="1"/>
    </xf>
    <xf numFmtId="0" fontId="31" fillId="0" borderId="72" xfId="1" applyFont="1" applyBorder="1" applyAlignment="1">
      <alignment vertical="center"/>
    </xf>
    <xf numFmtId="0" fontId="3" fillId="0" borderId="73" xfId="1" applyFont="1" applyBorder="1" applyAlignment="1" applyProtection="1">
      <alignment horizontal="left" vertical="center" wrapText="1" indent="1"/>
    </xf>
    <xf numFmtId="164" fontId="28" fillId="0" borderId="23" xfId="1" applyNumberFormat="1" applyFont="1" applyFill="1" applyBorder="1" applyAlignment="1" applyProtection="1">
      <alignment horizontal="right" vertical="center"/>
    </xf>
    <xf numFmtId="164" fontId="28" fillId="0" borderId="24" xfId="1" applyNumberFormat="1" applyFont="1" applyFill="1" applyBorder="1" applyAlignment="1" applyProtection="1">
      <alignment horizontal="right" vertical="center" wrapText="1"/>
    </xf>
    <xf numFmtId="164" fontId="28" fillId="0" borderId="5" xfId="1" applyNumberFormat="1" applyFont="1" applyFill="1" applyBorder="1" applyAlignment="1" applyProtection="1">
      <alignment horizontal="right" vertical="center" wrapText="1"/>
    </xf>
    <xf numFmtId="0" fontId="31" fillId="0" borderId="74" xfId="1" applyFont="1" applyBorder="1" applyAlignment="1">
      <alignment vertical="center"/>
    </xf>
    <xf numFmtId="0" fontId="3" fillId="0" borderId="74" xfId="1" applyFont="1" applyBorder="1" applyAlignment="1" applyProtection="1">
      <alignment horizontal="center" vertical="center" wrapText="1"/>
    </xf>
    <xf numFmtId="0" fontId="3" fillId="0" borderId="75" xfId="1" applyFont="1" applyFill="1" applyBorder="1" applyAlignment="1" applyProtection="1">
      <alignment horizontal="center" vertical="center" wrapText="1"/>
    </xf>
    <xf numFmtId="0" fontId="3" fillId="0" borderId="14" xfId="1" applyFont="1" applyFill="1" applyBorder="1" applyAlignment="1" applyProtection="1">
      <alignment horizontal="center" vertical="center" wrapText="1"/>
    </xf>
    <xf numFmtId="0" fontId="5" fillId="0" borderId="76" xfId="1" applyFont="1" applyFill="1" applyBorder="1" applyAlignment="1" applyProtection="1">
      <alignment horizontal="left" vertical="center" wrapText="1"/>
    </xf>
    <xf numFmtId="49" fontId="6" fillId="0" borderId="0" xfId="1" applyNumberFormat="1" applyFont="1" applyBorder="1" applyAlignment="1" applyProtection="1">
      <alignment horizontal="left" vertical="center" wrapText="1"/>
    </xf>
    <xf numFmtId="0" fontId="5" fillId="0" borderId="0" xfId="1" applyFont="1" applyBorder="1" applyAlignment="1" applyProtection="1">
      <alignment horizontal="center" vertical="center" wrapText="1"/>
      <protection locked="0"/>
    </xf>
    <xf numFmtId="0" fontId="5" fillId="0" borderId="18" xfId="1" applyFont="1" applyBorder="1" applyAlignment="1" applyProtection="1">
      <alignment horizontal="center" vertical="center" wrapText="1"/>
    </xf>
    <xf numFmtId="0" fontId="5" fillId="0" borderId="22" xfId="1" applyFont="1" applyFill="1" applyBorder="1" applyAlignment="1" applyProtection="1">
      <alignment horizontal="center" vertical="center" wrapText="1"/>
    </xf>
    <xf numFmtId="0" fontId="5" fillId="0" borderId="85" xfId="1" applyFont="1" applyFill="1" applyBorder="1" applyAlignment="1" applyProtection="1">
      <alignment horizontal="center" vertical="center" wrapText="1"/>
    </xf>
    <xf numFmtId="0" fontId="5" fillId="0" borderId="72" xfId="1" applyFont="1" applyBorder="1" applyAlignment="1" applyProtection="1">
      <alignment horizontal="center" vertical="center" wrapText="1"/>
    </xf>
    <xf numFmtId="0" fontId="5" fillId="0" borderId="30" xfId="1" applyFont="1" applyBorder="1" applyAlignment="1" applyProtection="1">
      <alignment horizontal="left" vertical="center" wrapText="1"/>
    </xf>
    <xf numFmtId="0" fontId="5" fillId="0" borderId="56" xfId="1" applyFont="1" applyBorder="1" applyAlignment="1" applyProtection="1">
      <alignment horizontal="left" vertical="center" wrapText="1"/>
    </xf>
    <xf numFmtId="0" fontId="5" fillId="0" borderId="57" xfId="1" applyFont="1" applyBorder="1" applyAlignment="1" applyProtection="1">
      <alignment horizontal="left" vertical="center" wrapText="1"/>
    </xf>
    <xf numFmtId="0" fontId="0" fillId="0" borderId="0" xfId="1" applyFont="1" applyBorder="1" applyAlignment="1" applyProtection="1">
      <alignment horizontal="center" wrapText="1"/>
      <protection locked="0"/>
    </xf>
    <xf numFmtId="0" fontId="31" fillId="0" borderId="0" xfId="1" applyFont="1" applyBorder="1" applyAlignment="1" applyProtection="1">
      <alignment horizontal="center" wrapText="1"/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left" wrapText="1"/>
    </xf>
    <xf numFmtId="0" fontId="3" fillId="0" borderId="62" xfId="1" applyFont="1" applyBorder="1" applyAlignment="1" applyProtection="1">
      <alignment horizontal="center" vertical="center" wrapText="1"/>
    </xf>
    <xf numFmtId="0" fontId="10" fillId="0" borderId="30" xfId="1" applyFont="1" applyBorder="1" applyAlignment="1" applyProtection="1">
      <alignment horizontal="center" vertical="top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33" xfId="1" applyFont="1" applyBorder="1" applyAlignment="1" applyProtection="1">
      <alignment horizontal="left" vertical="center" wrapText="1"/>
    </xf>
    <xf numFmtId="0" fontId="5" fillId="0" borderId="77" xfId="1" applyFont="1" applyBorder="1" applyAlignment="1" applyProtection="1">
      <alignment horizontal="left" vertical="center" wrapText="1"/>
    </xf>
  </cellXfs>
  <cellStyles count="3">
    <cellStyle name="Excel Built-in Normal" xfId="1"/>
    <cellStyle name="Normalny" xfId="0" builtinId="0"/>
    <cellStyle name="Normalny 2" xfId="2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60"/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strike/>
        <condense val="0"/>
        <extend val="0"/>
      </font>
      <fill>
        <patternFill patternType="none">
          <bgColor indexed="65"/>
        </patternFill>
      </fill>
    </dxf>
    <dxf>
      <font>
        <b/>
        <i/>
        <strike/>
        <condense val="0"/>
        <extend val="0"/>
      </font>
      <fill>
        <patternFill patternType="none">
          <bgColor indexed="65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P212"/>
  <sheetViews>
    <sheetView view="pageBreakPreview" topLeftCell="A10" zoomScaleNormal="100" zoomScaleSheetLayoutView="100" workbookViewId="0">
      <selection activeCell="D72" sqref="D72"/>
    </sheetView>
  </sheetViews>
  <sheetFormatPr defaultColWidth="0" defaultRowHeight="12.75" zeroHeight="1"/>
  <cols>
    <col min="1" max="1" width="5.625" style="55" customWidth="1"/>
    <col min="2" max="2" width="6.5" style="36" customWidth="1"/>
    <col min="3" max="3" width="60.625" style="36" customWidth="1"/>
    <col min="4" max="4" width="4.75" style="37" customWidth="1"/>
    <col min="5" max="5" width="18.75" style="29" customWidth="1"/>
    <col min="6" max="6" width="9" style="29" customWidth="1"/>
    <col min="7" max="7" width="47.875" style="29" customWidth="1"/>
    <col min="8" max="8" width="9" style="29" customWidth="1"/>
    <col min="9" max="14" width="9" style="29" hidden="1" customWidth="1"/>
    <col min="15" max="15" width="53.125" style="154" hidden="1" customWidth="1"/>
    <col min="16" max="16" width="53.125" style="29" hidden="1" customWidth="1"/>
    <col min="17" max="16384" width="9" style="29" hidden="1"/>
  </cols>
  <sheetData>
    <row r="1" spans="1:15" ht="93.75" customHeight="1">
      <c r="A1" s="263" t="s">
        <v>46</v>
      </c>
      <c r="B1" s="263"/>
      <c r="C1" s="263"/>
      <c r="D1" s="27"/>
      <c r="E1" s="30"/>
      <c r="F1" s="28"/>
      <c r="G1" s="28"/>
      <c r="H1" s="28"/>
      <c r="I1" s="28"/>
      <c r="J1" s="28"/>
      <c r="K1" s="28"/>
      <c r="L1" s="28"/>
      <c r="M1" s="28"/>
      <c r="N1" s="28"/>
    </row>
    <row r="2" spans="1:15" ht="18" customHeight="1">
      <c r="A2" s="264" t="s">
        <v>47</v>
      </c>
      <c r="B2" s="264"/>
      <c r="C2" s="264"/>
      <c r="D2" s="27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5" ht="34.5" customHeight="1">
      <c r="A3" s="259" t="s">
        <v>273</v>
      </c>
      <c r="B3" s="259"/>
      <c r="C3" s="259"/>
      <c r="D3" s="259"/>
      <c r="E3" s="259"/>
      <c r="F3" s="28"/>
      <c r="G3" s="28"/>
      <c r="H3" s="28"/>
      <c r="I3" s="28"/>
      <c r="J3" s="28"/>
      <c r="K3" s="28"/>
      <c r="L3" s="28"/>
      <c r="M3" s="28"/>
      <c r="N3" s="28"/>
    </row>
    <row r="4" spans="1:15" ht="15.75" customHeight="1">
      <c r="A4" s="258" t="s">
        <v>107</v>
      </c>
      <c r="B4" s="258"/>
      <c r="C4" s="258"/>
      <c r="D4" s="258"/>
      <c r="E4" s="258"/>
      <c r="F4" s="28"/>
      <c r="G4" s="28"/>
      <c r="H4" s="28"/>
      <c r="I4" s="28"/>
      <c r="J4" s="28"/>
      <c r="K4" s="28"/>
      <c r="L4" s="28"/>
      <c r="M4" s="28"/>
      <c r="N4" s="28"/>
    </row>
    <row r="5" spans="1:15" s="33" customFormat="1" ht="32.25" customHeight="1">
      <c r="A5" s="265" t="s">
        <v>124</v>
      </c>
      <c r="B5" s="265"/>
      <c r="C5" s="265"/>
      <c r="D5" s="265"/>
      <c r="E5" s="265"/>
      <c r="F5" s="32"/>
      <c r="G5" s="32"/>
      <c r="H5" s="32"/>
      <c r="I5" s="32"/>
      <c r="J5" s="32"/>
      <c r="K5" s="32"/>
      <c r="L5" s="32"/>
      <c r="M5" s="32"/>
      <c r="N5" s="32"/>
      <c r="O5" s="155"/>
    </row>
    <row r="6" spans="1:15" ht="6" customHeight="1">
      <c r="A6" s="161"/>
      <c r="B6" s="161"/>
      <c r="C6" s="161"/>
      <c r="D6" s="161"/>
      <c r="E6" s="162"/>
      <c r="F6" s="34"/>
      <c r="G6" s="28"/>
      <c r="H6" s="28"/>
      <c r="I6" s="28"/>
      <c r="J6" s="28"/>
      <c r="K6" s="28"/>
      <c r="L6" s="28"/>
      <c r="M6" s="28"/>
      <c r="N6" s="28"/>
    </row>
    <row r="7" spans="1:15" ht="15.75">
      <c r="A7" s="266" t="s">
        <v>48</v>
      </c>
      <c r="B7" s="266"/>
      <c r="C7" s="266"/>
      <c r="D7" s="266"/>
      <c r="E7" s="163"/>
      <c r="F7" s="28"/>
      <c r="G7" s="28"/>
      <c r="H7" s="28"/>
      <c r="I7" s="28"/>
      <c r="J7" s="28"/>
      <c r="K7" s="28"/>
      <c r="L7" s="28"/>
      <c r="M7" s="28"/>
      <c r="N7" s="28"/>
    </row>
    <row r="8" spans="1:15" ht="6.75" customHeight="1" thickBot="1">
      <c r="A8" s="164" t="s">
        <v>49</v>
      </c>
      <c r="B8" s="165"/>
      <c r="C8" s="165"/>
      <c r="D8" s="166"/>
      <c r="E8" s="163"/>
      <c r="F8" s="28"/>
      <c r="G8" s="28"/>
      <c r="H8" s="28"/>
      <c r="I8" s="28"/>
      <c r="J8" s="28"/>
      <c r="K8" s="28"/>
      <c r="L8" s="28"/>
      <c r="M8" s="28"/>
      <c r="N8" s="28"/>
      <c r="O8" s="160" t="s">
        <v>242</v>
      </c>
    </row>
    <row r="9" spans="1:15" ht="34.5" customHeight="1">
      <c r="A9" s="267" t="s">
        <v>23</v>
      </c>
      <c r="B9" s="268"/>
      <c r="C9" s="268"/>
      <c r="D9" s="268"/>
      <c r="E9" s="98" t="s">
        <v>123</v>
      </c>
      <c r="F9" s="34"/>
      <c r="G9" s="28"/>
      <c r="H9" s="28"/>
      <c r="I9" s="28"/>
      <c r="J9" s="28"/>
      <c r="K9" s="28"/>
      <c r="L9" s="28"/>
      <c r="M9" s="28"/>
      <c r="N9" s="28"/>
      <c r="O9" s="156" t="s">
        <v>144</v>
      </c>
    </row>
    <row r="10" spans="1:15" s="41" customFormat="1" ht="13.5" customHeight="1">
      <c r="A10" s="255">
        <v>1</v>
      </c>
      <c r="B10" s="256"/>
      <c r="C10" s="256"/>
      <c r="D10" s="257"/>
      <c r="E10" s="153">
        <v>2</v>
      </c>
      <c r="F10" s="39"/>
      <c r="G10" s="40"/>
      <c r="H10" s="39"/>
      <c r="I10" s="39"/>
      <c r="J10" s="39"/>
      <c r="K10" s="39"/>
      <c r="L10" s="39"/>
      <c r="M10" s="39"/>
      <c r="N10" s="39"/>
      <c r="O10" s="156" t="s">
        <v>145</v>
      </c>
    </row>
    <row r="11" spans="1:15" ht="28.5" customHeight="1">
      <c r="A11" s="260" t="s">
        <v>249</v>
      </c>
      <c r="B11" s="261"/>
      <c r="C11" s="262"/>
      <c r="D11" s="99" t="s">
        <v>7</v>
      </c>
      <c r="E11" s="100">
        <f>E12+E31</f>
        <v>141619</v>
      </c>
      <c r="F11" s="28"/>
      <c r="G11" s="159"/>
      <c r="H11" s="28"/>
      <c r="I11" s="28"/>
      <c r="J11" s="28"/>
      <c r="K11" s="28"/>
      <c r="L11" s="28"/>
      <c r="M11" s="28"/>
      <c r="N11" s="28"/>
      <c r="O11" s="156" t="s">
        <v>146</v>
      </c>
    </row>
    <row r="12" spans="1:15" ht="28.5" customHeight="1">
      <c r="A12" s="235" t="s">
        <v>245</v>
      </c>
      <c r="B12" s="236"/>
      <c r="C12" s="237"/>
      <c r="D12" s="99" t="s">
        <v>10</v>
      </c>
      <c r="E12" s="101">
        <f>E13+E20+E29+E30</f>
        <v>126985.5</v>
      </c>
      <c r="F12" s="42"/>
      <c r="G12" s="38"/>
      <c r="H12" s="28"/>
      <c r="I12" s="28"/>
      <c r="J12" s="28"/>
      <c r="K12" s="28"/>
      <c r="L12" s="28"/>
      <c r="M12" s="28"/>
      <c r="N12" s="28"/>
      <c r="O12" s="156" t="s">
        <v>147</v>
      </c>
    </row>
    <row r="13" spans="1:15" ht="28.5" customHeight="1">
      <c r="A13" s="248" t="s">
        <v>108</v>
      </c>
      <c r="B13" s="249"/>
      <c r="C13" s="250"/>
      <c r="D13" s="99" t="s">
        <v>12</v>
      </c>
      <c r="E13" s="102">
        <f>E14+E15+E16+E18</f>
        <v>99118</v>
      </c>
      <c r="F13" s="28"/>
      <c r="G13" s="38"/>
      <c r="H13" s="28"/>
      <c r="I13" s="28"/>
      <c r="J13" s="28"/>
      <c r="K13" s="28"/>
      <c r="L13" s="28"/>
      <c r="M13" s="28"/>
      <c r="N13" s="28"/>
      <c r="O13" s="156" t="s">
        <v>148</v>
      </c>
    </row>
    <row r="14" spans="1:15" ht="26.45" customHeight="1">
      <c r="A14" s="226" t="s">
        <v>27</v>
      </c>
      <c r="B14" s="238" t="s">
        <v>117</v>
      </c>
      <c r="C14" s="251"/>
      <c r="D14" s="99" t="s">
        <v>14</v>
      </c>
      <c r="E14" s="69">
        <v>73678.399999999994</v>
      </c>
      <c r="F14" s="28"/>
      <c r="G14" s="28"/>
      <c r="H14" s="28"/>
      <c r="I14" s="28"/>
      <c r="J14" s="28"/>
      <c r="K14" s="28"/>
      <c r="L14" s="28"/>
      <c r="M14" s="28"/>
      <c r="N14" s="28"/>
      <c r="O14" s="156" t="s">
        <v>149</v>
      </c>
    </row>
    <row r="15" spans="1:15" ht="26.45" customHeight="1">
      <c r="A15" s="227"/>
      <c r="B15" s="238" t="s">
        <v>50</v>
      </c>
      <c r="C15" s="234"/>
      <c r="D15" s="99" t="s">
        <v>16</v>
      </c>
      <c r="E15" s="69">
        <v>0</v>
      </c>
      <c r="F15" s="28"/>
      <c r="G15" s="28"/>
      <c r="H15" s="28"/>
      <c r="I15" s="28"/>
      <c r="J15" s="28"/>
      <c r="K15" s="28"/>
      <c r="L15" s="28"/>
      <c r="M15" s="28"/>
      <c r="N15" s="28"/>
      <c r="O15" s="156" t="s">
        <v>150</v>
      </c>
    </row>
    <row r="16" spans="1:15" ht="26.45" customHeight="1">
      <c r="A16" s="227"/>
      <c r="B16" s="238" t="s">
        <v>51</v>
      </c>
      <c r="C16" s="234"/>
      <c r="D16" s="99" t="s">
        <v>18</v>
      </c>
      <c r="E16" s="69">
        <v>17437.099999999999</v>
      </c>
      <c r="F16" s="31"/>
      <c r="G16" s="28"/>
      <c r="H16" s="28"/>
      <c r="I16" s="28"/>
      <c r="J16" s="28"/>
      <c r="K16" s="28"/>
      <c r="L16" s="28"/>
      <c r="M16" s="28"/>
      <c r="N16" s="28"/>
      <c r="O16" s="156" t="s">
        <v>151</v>
      </c>
    </row>
    <row r="17" spans="1:15" ht="26.45" customHeight="1">
      <c r="A17" s="227"/>
      <c r="B17" s="194" t="s">
        <v>4</v>
      </c>
      <c r="C17" s="195" t="s">
        <v>52</v>
      </c>
      <c r="D17" s="99" t="s">
        <v>20</v>
      </c>
      <c r="E17" s="69">
        <v>17137.099999999999</v>
      </c>
      <c r="F17" s="28"/>
      <c r="G17" s="28"/>
      <c r="H17" s="28"/>
      <c r="I17" s="28"/>
      <c r="J17" s="28"/>
      <c r="K17" s="28"/>
      <c r="L17" s="28"/>
      <c r="M17" s="28"/>
      <c r="N17" s="28"/>
      <c r="O17" s="156" t="s">
        <v>152</v>
      </c>
    </row>
    <row r="18" spans="1:15" ht="26.45" customHeight="1">
      <c r="A18" s="227"/>
      <c r="B18" s="272" t="s">
        <v>53</v>
      </c>
      <c r="C18" s="273"/>
      <c r="D18" s="99" t="s">
        <v>34</v>
      </c>
      <c r="E18" s="70">
        <v>8002.5</v>
      </c>
      <c r="F18" s="28"/>
      <c r="G18" s="28"/>
      <c r="H18" s="28"/>
      <c r="I18" s="28"/>
      <c r="J18" s="28"/>
      <c r="K18" s="28"/>
      <c r="L18" s="28"/>
      <c r="M18" s="28"/>
      <c r="N18" s="28"/>
      <c r="O18" s="156" t="s">
        <v>153</v>
      </c>
    </row>
    <row r="19" spans="1:15" ht="26.45" customHeight="1">
      <c r="A19" s="228"/>
      <c r="B19" s="198" t="s">
        <v>4</v>
      </c>
      <c r="C19" s="196" t="s">
        <v>106</v>
      </c>
      <c r="D19" s="103" t="s">
        <v>37</v>
      </c>
      <c r="E19" s="70">
        <v>4678</v>
      </c>
      <c r="F19" s="28"/>
      <c r="G19" s="28"/>
      <c r="H19" s="28"/>
      <c r="I19" s="28"/>
      <c r="J19" s="28"/>
      <c r="K19" s="28"/>
      <c r="L19" s="28"/>
      <c r="M19" s="28"/>
      <c r="N19" s="28"/>
      <c r="O19" s="156" t="s">
        <v>154</v>
      </c>
    </row>
    <row r="20" spans="1:15" ht="26.45" customHeight="1">
      <c r="A20" s="248" t="s">
        <v>111</v>
      </c>
      <c r="B20" s="249"/>
      <c r="C20" s="254"/>
      <c r="D20" s="99">
        <f>D19+1</f>
        <v>10</v>
      </c>
      <c r="E20" s="101">
        <f>E21+E22+E23+E25+E26+E27</f>
        <v>27815</v>
      </c>
      <c r="F20" s="28"/>
      <c r="G20" s="28"/>
      <c r="H20" s="28"/>
      <c r="I20" s="28"/>
      <c r="J20" s="28"/>
      <c r="K20" s="28"/>
      <c r="L20" s="28"/>
      <c r="M20" s="28"/>
      <c r="N20" s="28"/>
      <c r="O20" s="156" t="s">
        <v>155</v>
      </c>
    </row>
    <row r="21" spans="1:15" ht="26.45" customHeight="1">
      <c r="A21" s="226" t="s">
        <v>27</v>
      </c>
      <c r="B21" s="238" t="s">
        <v>54</v>
      </c>
      <c r="C21" s="234"/>
      <c r="D21" s="104">
        <f t="shared" ref="D21:D32" si="0">D20+1</f>
        <v>11</v>
      </c>
      <c r="E21" s="69">
        <v>13304.1</v>
      </c>
      <c r="F21" s="28"/>
      <c r="G21" s="28"/>
      <c r="H21" s="28"/>
      <c r="I21" s="28"/>
      <c r="J21" s="28"/>
      <c r="K21" s="28"/>
      <c r="L21" s="28"/>
      <c r="M21" s="28"/>
      <c r="N21" s="28"/>
      <c r="O21" s="156" t="s">
        <v>156</v>
      </c>
    </row>
    <row r="22" spans="1:15" ht="32.25" customHeight="1">
      <c r="A22" s="227"/>
      <c r="B22" s="238" t="s">
        <v>264</v>
      </c>
      <c r="C22" s="234"/>
      <c r="D22" s="104">
        <f t="shared" si="0"/>
        <v>12</v>
      </c>
      <c r="E22" s="69">
        <v>8397</v>
      </c>
      <c r="F22" s="28"/>
      <c r="G22" s="28"/>
      <c r="H22" s="28"/>
      <c r="I22" s="28"/>
      <c r="J22" s="28"/>
      <c r="K22" s="28"/>
      <c r="L22" s="28"/>
      <c r="M22" s="28"/>
      <c r="N22" s="28"/>
      <c r="O22" s="156" t="s">
        <v>157</v>
      </c>
    </row>
    <row r="23" spans="1:15" ht="26.45" customHeight="1">
      <c r="A23" s="227"/>
      <c r="B23" s="238" t="s">
        <v>55</v>
      </c>
      <c r="C23" s="234"/>
      <c r="D23" s="99">
        <f t="shared" si="0"/>
        <v>13</v>
      </c>
      <c r="E23" s="69">
        <v>4076</v>
      </c>
      <c r="F23" s="28"/>
      <c r="G23" s="28"/>
      <c r="H23" s="28"/>
      <c r="I23" s="28"/>
      <c r="J23" s="28"/>
      <c r="K23" s="28"/>
      <c r="L23" s="28"/>
      <c r="M23" s="28"/>
      <c r="N23" s="28"/>
      <c r="O23" s="156" t="s">
        <v>158</v>
      </c>
    </row>
    <row r="24" spans="1:15" ht="26.45" customHeight="1">
      <c r="A24" s="227"/>
      <c r="B24" s="199" t="s">
        <v>4</v>
      </c>
      <c r="C24" s="193" t="s">
        <v>113</v>
      </c>
      <c r="D24" s="104">
        <f t="shared" si="0"/>
        <v>14</v>
      </c>
      <c r="E24" s="69">
        <v>4076</v>
      </c>
      <c r="F24" s="28"/>
      <c r="G24" s="28"/>
      <c r="H24" s="28"/>
      <c r="I24" s="28"/>
      <c r="J24" s="28"/>
      <c r="K24" s="28"/>
      <c r="L24" s="28"/>
      <c r="M24" s="28"/>
      <c r="N24" s="28"/>
      <c r="O24" s="156" t="s">
        <v>159</v>
      </c>
    </row>
    <row r="25" spans="1:15" ht="26.45" customHeight="1">
      <c r="A25" s="227"/>
      <c r="B25" s="238" t="s">
        <v>56</v>
      </c>
      <c r="C25" s="234"/>
      <c r="D25" s="99">
        <f t="shared" si="0"/>
        <v>15</v>
      </c>
      <c r="E25" s="69">
        <v>1951.9</v>
      </c>
      <c r="F25" s="28"/>
      <c r="G25" s="43"/>
      <c r="H25" s="28"/>
      <c r="I25" s="28"/>
      <c r="J25" s="28"/>
      <c r="K25" s="28"/>
      <c r="L25" s="28"/>
      <c r="M25" s="28"/>
      <c r="N25" s="28"/>
      <c r="O25" s="156" t="s">
        <v>160</v>
      </c>
    </row>
    <row r="26" spans="1:15" ht="30" customHeight="1">
      <c r="A26" s="227"/>
      <c r="B26" s="252" t="s">
        <v>125</v>
      </c>
      <c r="C26" s="253"/>
      <c r="D26" s="104">
        <f t="shared" si="0"/>
        <v>16</v>
      </c>
      <c r="E26" s="69">
        <v>46</v>
      </c>
      <c r="F26" s="28"/>
      <c r="G26" s="43"/>
      <c r="H26" s="28"/>
      <c r="I26" s="28"/>
      <c r="J26" s="28"/>
      <c r="K26" s="28"/>
      <c r="L26" s="28"/>
      <c r="M26" s="28"/>
      <c r="N26" s="28"/>
      <c r="O26" s="156" t="s">
        <v>161</v>
      </c>
    </row>
    <row r="27" spans="1:15" ht="26.45" customHeight="1">
      <c r="A27" s="227"/>
      <c r="B27" s="238" t="s">
        <v>53</v>
      </c>
      <c r="C27" s="234"/>
      <c r="D27" s="99">
        <f t="shared" si="0"/>
        <v>17</v>
      </c>
      <c r="E27" s="69">
        <v>40</v>
      </c>
      <c r="F27" s="31"/>
      <c r="G27" s="28"/>
      <c r="H27" s="44"/>
      <c r="I27" s="28"/>
      <c r="J27" s="28"/>
      <c r="K27" s="28"/>
      <c r="L27" s="28"/>
      <c r="M27" s="28"/>
      <c r="N27" s="28"/>
      <c r="O27" s="156" t="s">
        <v>162</v>
      </c>
    </row>
    <row r="28" spans="1:15" ht="26.45" customHeight="1">
      <c r="A28" s="228"/>
      <c r="B28" s="198" t="s">
        <v>4</v>
      </c>
      <c r="C28" s="200" t="s">
        <v>106</v>
      </c>
      <c r="D28" s="104">
        <f t="shared" si="0"/>
        <v>18</v>
      </c>
      <c r="E28" s="69">
        <v>0</v>
      </c>
      <c r="F28" s="31"/>
      <c r="G28" s="28"/>
      <c r="H28" s="44"/>
      <c r="I28" s="28"/>
      <c r="J28" s="28"/>
      <c r="K28" s="28"/>
      <c r="L28" s="28"/>
      <c r="M28" s="28"/>
      <c r="N28" s="28"/>
      <c r="O28" s="156" t="s">
        <v>163</v>
      </c>
    </row>
    <row r="29" spans="1:15" s="46" customFormat="1" ht="26.45" customHeight="1">
      <c r="A29" s="248" t="s">
        <v>57</v>
      </c>
      <c r="B29" s="249"/>
      <c r="C29" s="250"/>
      <c r="D29" s="99">
        <f t="shared" si="0"/>
        <v>19</v>
      </c>
      <c r="E29" s="69">
        <v>0</v>
      </c>
      <c r="F29" s="45"/>
      <c r="G29" s="45"/>
      <c r="H29" s="45"/>
      <c r="I29" s="45"/>
      <c r="J29" s="45"/>
      <c r="K29" s="45"/>
      <c r="L29" s="45"/>
      <c r="M29" s="45"/>
      <c r="N29" s="45"/>
      <c r="O29" s="156" t="s">
        <v>164</v>
      </c>
    </row>
    <row r="30" spans="1:15" s="46" customFormat="1" ht="26.45" customHeight="1">
      <c r="A30" s="248" t="s">
        <v>58</v>
      </c>
      <c r="B30" s="249"/>
      <c r="C30" s="250"/>
      <c r="D30" s="99">
        <f t="shared" si="0"/>
        <v>20</v>
      </c>
      <c r="E30" s="69">
        <v>52.5</v>
      </c>
      <c r="F30" s="45"/>
      <c r="G30" s="45"/>
      <c r="H30" s="45"/>
      <c r="I30" s="45"/>
      <c r="J30" s="45"/>
      <c r="K30" s="45"/>
      <c r="L30" s="45"/>
      <c r="M30" s="45"/>
      <c r="N30" s="45"/>
      <c r="O30" s="156" t="s">
        <v>261</v>
      </c>
    </row>
    <row r="31" spans="1:15" s="46" customFormat="1" ht="26.45" customHeight="1">
      <c r="A31" s="235" t="s">
        <v>246</v>
      </c>
      <c r="B31" s="236"/>
      <c r="C31" s="237"/>
      <c r="D31" s="104">
        <f t="shared" si="0"/>
        <v>21</v>
      </c>
      <c r="E31" s="102">
        <f>E32+E33</f>
        <v>14633.5</v>
      </c>
      <c r="F31" s="45"/>
      <c r="G31" s="45"/>
      <c r="H31" s="45"/>
      <c r="I31" s="45"/>
      <c r="J31" s="45"/>
      <c r="K31" s="45"/>
      <c r="L31" s="45"/>
      <c r="M31" s="45"/>
      <c r="N31" s="45"/>
      <c r="O31" s="156" t="s">
        <v>257</v>
      </c>
    </row>
    <row r="32" spans="1:15" ht="26.45" customHeight="1">
      <c r="A32" s="248" t="s">
        <v>59</v>
      </c>
      <c r="B32" s="249"/>
      <c r="C32" s="250"/>
      <c r="D32" s="99">
        <f t="shared" si="0"/>
        <v>22</v>
      </c>
      <c r="E32" s="69">
        <v>0.8</v>
      </c>
      <c r="F32" s="28"/>
      <c r="G32" s="28"/>
      <c r="H32" s="28"/>
      <c r="I32" s="28"/>
      <c r="J32" s="28"/>
      <c r="K32" s="28"/>
      <c r="L32" s="28"/>
      <c r="M32" s="28"/>
      <c r="N32" s="28"/>
      <c r="O32" s="156" t="s">
        <v>165</v>
      </c>
    </row>
    <row r="33" spans="1:15" ht="26.45" customHeight="1" thickBot="1">
      <c r="A33" s="269" t="s">
        <v>60</v>
      </c>
      <c r="B33" s="270"/>
      <c r="C33" s="271"/>
      <c r="D33" s="105">
        <f>D32+1</f>
        <v>23</v>
      </c>
      <c r="E33" s="71">
        <v>14632.7</v>
      </c>
      <c r="F33" s="28"/>
      <c r="G33" s="28"/>
      <c r="H33" s="28"/>
      <c r="I33" s="28"/>
      <c r="J33" s="28"/>
      <c r="K33" s="28"/>
      <c r="L33" s="28"/>
      <c r="M33" s="28"/>
      <c r="N33" s="28"/>
      <c r="O33" s="156" t="s">
        <v>166</v>
      </c>
    </row>
    <row r="34" spans="1:15" ht="20.100000000000001" customHeight="1">
      <c r="A34" s="241"/>
      <c r="B34" s="241"/>
      <c r="C34" s="241"/>
      <c r="D34" s="47"/>
      <c r="F34" s="28"/>
      <c r="G34" s="28"/>
      <c r="H34" s="28"/>
      <c r="I34" s="28"/>
      <c r="J34" s="28"/>
      <c r="K34" s="28"/>
      <c r="L34" s="28"/>
      <c r="M34" s="28"/>
      <c r="N34" s="28"/>
      <c r="O34" s="156" t="s">
        <v>167</v>
      </c>
    </row>
    <row r="35" spans="1:15" ht="32.1" customHeight="1">
      <c r="A35" s="241" t="s">
        <v>61</v>
      </c>
      <c r="B35" s="241"/>
      <c r="C35" s="241"/>
      <c r="D35" s="241"/>
      <c r="F35" s="28"/>
      <c r="G35" s="28"/>
      <c r="H35" s="28"/>
      <c r="I35" s="28"/>
      <c r="J35" s="28"/>
      <c r="K35" s="28"/>
      <c r="L35" s="28"/>
      <c r="M35" s="28"/>
      <c r="N35" s="28"/>
      <c r="O35" s="156" t="s">
        <v>168</v>
      </c>
    </row>
    <row r="36" spans="1:15" ht="9.75" customHeight="1" thickBot="1">
      <c r="A36" s="145"/>
      <c r="B36" s="145"/>
      <c r="C36" s="145"/>
      <c r="D36" s="145"/>
      <c r="F36" s="28"/>
      <c r="G36" s="28"/>
      <c r="H36" s="28"/>
      <c r="I36" s="28"/>
      <c r="J36" s="28"/>
      <c r="K36" s="28"/>
      <c r="L36" s="28"/>
      <c r="M36" s="28"/>
      <c r="N36" s="28"/>
      <c r="O36" s="156" t="s">
        <v>169</v>
      </c>
    </row>
    <row r="37" spans="1:15" ht="27" customHeight="1">
      <c r="A37" s="242" t="s">
        <v>23</v>
      </c>
      <c r="B37" s="243"/>
      <c r="C37" s="243"/>
      <c r="D37" s="244"/>
      <c r="E37" s="98" t="s">
        <v>126</v>
      </c>
      <c r="F37" s="28"/>
      <c r="G37" s="28"/>
      <c r="H37" s="28"/>
      <c r="I37" s="28"/>
      <c r="J37" s="28"/>
      <c r="K37" s="28"/>
      <c r="L37" s="28"/>
      <c r="M37" s="28"/>
      <c r="N37" s="28"/>
      <c r="O37" s="156" t="s">
        <v>170</v>
      </c>
    </row>
    <row r="38" spans="1:15" ht="12.75" customHeight="1">
      <c r="A38" s="245">
        <v>1</v>
      </c>
      <c r="B38" s="246"/>
      <c r="C38" s="246"/>
      <c r="D38" s="247"/>
      <c r="E38" s="153">
        <v>2</v>
      </c>
      <c r="F38" s="28"/>
      <c r="G38" s="28"/>
      <c r="H38" s="28"/>
      <c r="I38" s="28"/>
      <c r="J38" s="28"/>
      <c r="K38" s="28"/>
      <c r="L38" s="28"/>
      <c r="M38" s="28"/>
      <c r="N38" s="28"/>
      <c r="O38" s="156" t="s">
        <v>171</v>
      </c>
    </row>
    <row r="39" spans="1:15" ht="24.95" customHeight="1">
      <c r="A39" s="229" t="s">
        <v>247</v>
      </c>
      <c r="B39" s="230"/>
      <c r="C39" s="231"/>
      <c r="D39" s="106">
        <f>D33+1</f>
        <v>24</v>
      </c>
      <c r="E39" s="107">
        <f>E40+E57</f>
        <v>146325.5</v>
      </c>
      <c r="F39" s="28"/>
      <c r="G39" s="28"/>
      <c r="H39" s="28"/>
      <c r="I39" s="28"/>
      <c r="J39" s="28"/>
      <c r="K39" s="28"/>
      <c r="L39" s="28"/>
      <c r="M39" s="28"/>
      <c r="N39" s="28"/>
      <c r="O39" s="156" t="s">
        <v>172</v>
      </c>
    </row>
    <row r="40" spans="1:15" ht="24.95" customHeight="1">
      <c r="A40" s="235" t="s">
        <v>248</v>
      </c>
      <c r="B40" s="236"/>
      <c r="C40" s="237"/>
      <c r="D40" s="106">
        <f>D39+1</f>
        <v>25</v>
      </c>
      <c r="E40" s="108">
        <f>E52</f>
        <v>146175.5</v>
      </c>
      <c r="F40" s="28"/>
      <c r="G40" s="28"/>
      <c r="H40" s="28"/>
      <c r="I40" s="28"/>
      <c r="J40" s="28"/>
      <c r="K40" s="28"/>
      <c r="L40" s="28"/>
      <c r="M40" s="28"/>
      <c r="N40" s="28"/>
      <c r="O40" s="156" t="s">
        <v>173</v>
      </c>
    </row>
    <row r="41" spans="1:15" ht="24.95" customHeight="1">
      <c r="A41" s="232" t="s">
        <v>62</v>
      </c>
      <c r="B41" s="233"/>
      <c r="C41" s="234"/>
      <c r="D41" s="106">
        <f t="shared" ref="D41:D69" si="1">D40+1</f>
        <v>26</v>
      </c>
      <c r="E41" s="67">
        <v>15200</v>
      </c>
      <c r="F41" s="28"/>
      <c r="G41" s="28"/>
      <c r="H41" s="28"/>
      <c r="I41" s="28"/>
      <c r="J41" s="28"/>
      <c r="K41" s="28"/>
      <c r="L41" s="28"/>
      <c r="M41" s="28"/>
      <c r="N41" s="28"/>
      <c r="O41" s="156" t="s">
        <v>174</v>
      </c>
    </row>
    <row r="42" spans="1:15" ht="24.95" customHeight="1">
      <c r="A42" s="232" t="s">
        <v>63</v>
      </c>
      <c r="B42" s="233"/>
      <c r="C42" s="234"/>
      <c r="D42" s="106">
        <f t="shared" si="1"/>
        <v>27</v>
      </c>
      <c r="E42" s="67">
        <v>21502.400000000001</v>
      </c>
      <c r="F42" s="28"/>
      <c r="G42" s="28"/>
      <c r="H42" s="28"/>
      <c r="I42" s="28"/>
      <c r="J42" s="28"/>
      <c r="K42" s="28"/>
      <c r="L42" s="28"/>
      <c r="M42" s="28"/>
      <c r="N42" s="28"/>
      <c r="O42" s="156" t="s">
        <v>175</v>
      </c>
    </row>
    <row r="43" spans="1:15" ht="24.95" customHeight="1">
      <c r="A43" s="232" t="s">
        <v>64</v>
      </c>
      <c r="B43" s="233"/>
      <c r="C43" s="234"/>
      <c r="D43" s="106">
        <f t="shared" si="1"/>
        <v>28</v>
      </c>
      <c r="E43" s="67">
        <v>9182.5</v>
      </c>
      <c r="F43" s="28"/>
      <c r="G43" s="28"/>
      <c r="H43" s="28"/>
      <c r="I43" s="28"/>
      <c r="J43" s="28"/>
      <c r="K43" s="28"/>
      <c r="L43" s="28"/>
      <c r="M43" s="28"/>
      <c r="N43" s="28"/>
      <c r="O43" s="156" t="s">
        <v>176</v>
      </c>
    </row>
    <row r="44" spans="1:15" ht="24.95" customHeight="1">
      <c r="A44" s="232" t="s">
        <v>65</v>
      </c>
      <c r="B44" s="233"/>
      <c r="C44" s="234"/>
      <c r="D44" s="106">
        <f t="shared" si="1"/>
        <v>29</v>
      </c>
      <c r="E44" s="67">
        <v>50</v>
      </c>
      <c r="F44" s="28"/>
      <c r="G44" s="28"/>
      <c r="H44" s="28"/>
      <c r="I44" s="28"/>
      <c r="J44" s="28"/>
      <c r="K44" s="28"/>
      <c r="L44" s="28"/>
      <c r="M44" s="28"/>
      <c r="N44" s="28"/>
      <c r="O44" s="156" t="s">
        <v>177</v>
      </c>
    </row>
    <row r="45" spans="1:15" ht="24.95" customHeight="1">
      <c r="A45" s="232" t="s">
        <v>66</v>
      </c>
      <c r="B45" s="233"/>
      <c r="C45" s="234"/>
      <c r="D45" s="106">
        <f t="shared" si="1"/>
        <v>30</v>
      </c>
      <c r="E45" s="67">
        <v>73849.7</v>
      </c>
      <c r="F45" s="28"/>
      <c r="G45" s="28"/>
      <c r="H45" s="28"/>
      <c r="I45" s="28"/>
      <c r="J45" s="28"/>
      <c r="K45" s="28"/>
      <c r="L45" s="28"/>
      <c r="M45" s="28"/>
      <c r="N45" s="28"/>
      <c r="O45" s="156" t="s">
        <v>178</v>
      </c>
    </row>
    <row r="46" spans="1:15" ht="24.95" customHeight="1">
      <c r="A46" s="197" t="s">
        <v>67</v>
      </c>
      <c r="B46" s="224" t="s">
        <v>256</v>
      </c>
      <c r="C46" s="225"/>
      <c r="D46" s="106">
        <f t="shared" si="1"/>
        <v>31</v>
      </c>
      <c r="E46" s="67">
        <v>73849.7</v>
      </c>
      <c r="F46" s="28"/>
      <c r="G46" s="28"/>
      <c r="H46" s="28"/>
      <c r="I46" s="28"/>
      <c r="J46" s="28"/>
      <c r="K46" s="28"/>
      <c r="L46" s="28"/>
      <c r="M46" s="28"/>
      <c r="N46" s="28"/>
      <c r="O46" s="156" t="s">
        <v>179</v>
      </c>
    </row>
    <row r="47" spans="1:15" ht="24.95" customHeight="1">
      <c r="A47" s="232" t="s">
        <v>68</v>
      </c>
      <c r="B47" s="233"/>
      <c r="C47" s="234"/>
      <c r="D47" s="106">
        <f t="shared" si="1"/>
        <v>32</v>
      </c>
      <c r="E47" s="67">
        <v>16948.900000000001</v>
      </c>
      <c r="F47" s="28"/>
      <c r="G47" s="28"/>
      <c r="H47" s="28"/>
      <c r="I47" s="28"/>
      <c r="J47" s="28"/>
      <c r="K47" s="28"/>
      <c r="L47" s="28"/>
      <c r="M47" s="28"/>
      <c r="N47" s="28"/>
      <c r="O47" s="156" t="s">
        <v>180</v>
      </c>
    </row>
    <row r="48" spans="1:15" ht="24.95" customHeight="1">
      <c r="A48" s="232" t="s">
        <v>69</v>
      </c>
      <c r="B48" s="233"/>
      <c r="C48" s="234"/>
      <c r="D48" s="106">
        <f t="shared" si="1"/>
        <v>33</v>
      </c>
      <c r="E48" s="67">
        <v>9442</v>
      </c>
      <c r="F48" s="28"/>
      <c r="G48" s="28"/>
      <c r="H48" s="28"/>
      <c r="I48" s="28"/>
      <c r="J48" s="28"/>
      <c r="K48" s="28"/>
      <c r="L48" s="28"/>
      <c r="M48" s="28"/>
      <c r="N48" s="28"/>
      <c r="O48" s="156" t="s">
        <v>181</v>
      </c>
    </row>
    <row r="49" spans="1:15" ht="24.95" customHeight="1">
      <c r="A49" s="186" t="s">
        <v>4</v>
      </c>
      <c r="B49" s="233" t="s">
        <v>70</v>
      </c>
      <c r="C49" s="234"/>
      <c r="D49" s="106">
        <f t="shared" si="1"/>
        <v>34</v>
      </c>
      <c r="E49" s="67">
        <v>3502</v>
      </c>
      <c r="F49" s="28"/>
      <c r="G49" s="28"/>
      <c r="H49" s="28"/>
      <c r="I49" s="28"/>
      <c r="J49" s="28"/>
      <c r="K49" s="28"/>
      <c r="L49" s="28"/>
      <c r="M49" s="28"/>
      <c r="N49" s="28"/>
      <c r="O49" s="156" t="s">
        <v>182</v>
      </c>
    </row>
    <row r="50" spans="1:15" ht="24.95" customHeight="1">
      <c r="A50" s="232" t="s">
        <v>259</v>
      </c>
      <c r="B50" s="233"/>
      <c r="C50" s="234"/>
      <c r="D50" s="106">
        <f t="shared" si="1"/>
        <v>35</v>
      </c>
      <c r="E50" s="108">
        <f>E41+E42+E43+E44+E45+E47+E48</f>
        <v>146175.5</v>
      </c>
      <c r="F50" s="28"/>
      <c r="G50" s="28"/>
      <c r="H50" s="28"/>
      <c r="I50" s="28"/>
      <c r="J50" s="28"/>
      <c r="K50" s="28"/>
      <c r="L50" s="28"/>
      <c r="M50" s="28"/>
      <c r="N50" s="28"/>
      <c r="O50" s="156" t="s">
        <v>183</v>
      </c>
    </row>
    <row r="51" spans="1:15" ht="24.95" customHeight="1">
      <c r="A51" s="239" t="s">
        <v>71</v>
      </c>
      <c r="B51" s="240"/>
      <c r="C51" s="240"/>
      <c r="D51" s="106">
        <f t="shared" si="1"/>
        <v>36</v>
      </c>
      <c r="E51" s="69">
        <v>0</v>
      </c>
      <c r="F51" s="28"/>
      <c r="G51" s="28"/>
      <c r="H51" s="28"/>
      <c r="I51" s="28"/>
      <c r="J51" s="28"/>
      <c r="K51" s="28"/>
      <c r="L51" s="28"/>
      <c r="M51" s="28"/>
      <c r="N51" s="28"/>
      <c r="O51" s="156" t="s">
        <v>184</v>
      </c>
    </row>
    <row r="52" spans="1:15" ht="24.95" customHeight="1">
      <c r="A52" s="232" t="s">
        <v>260</v>
      </c>
      <c r="B52" s="233"/>
      <c r="C52" s="234"/>
      <c r="D52" s="106">
        <f t="shared" si="1"/>
        <v>37</v>
      </c>
      <c r="E52" s="108">
        <f>E50+E51</f>
        <v>146175.5</v>
      </c>
      <c r="F52" s="28"/>
      <c r="G52" s="28"/>
      <c r="H52" s="28"/>
      <c r="I52" s="28"/>
      <c r="J52" s="28"/>
      <c r="K52" s="28"/>
      <c r="L52" s="28"/>
      <c r="M52" s="28"/>
      <c r="N52" s="28"/>
      <c r="O52" s="156" t="s">
        <v>185</v>
      </c>
    </row>
    <row r="53" spans="1:15" ht="24.95" customHeight="1">
      <c r="A53" s="226" t="s">
        <v>27</v>
      </c>
      <c r="B53" s="238" t="s">
        <v>72</v>
      </c>
      <c r="C53" s="234"/>
      <c r="D53" s="106">
        <f t="shared" si="1"/>
        <v>38</v>
      </c>
      <c r="E53" s="68">
        <v>118360.5</v>
      </c>
      <c r="F53" s="28"/>
      <c r="G53" s="28"/>
      <c r="H53" s="28"/>
      <c r="I53" s="28"/>
      <c r="J53" s="28"/>
      <c r="K53" s="28"/>
      <c r="L53" s="28"/>
      <c r="M53" s="28"/>
      <c r="N53" s="28"/>
      <c r="O53" s="156" t="s">
        <v>186</v>
      </c>
    </row>
    <row r="54" spans="1:15" ht="24.95" customHeight="1">
      <c r="A54" s="227"/>
      <c r="B54" s="192" t="s">
        <v>67</v>
      </c>
      <c r="C54" s="193" t="s">
        <v>262</v>
      </c>
      <c r="D54" s="106">
        <f t="shared" si="1"/>
        <v>39</v>
      </c>
      <c r="E54" s="68"/>
      <c r="F54" s="28"/>
      <c r="G54" s="28"/>
      <c r="H54" s="28"/>
      <c r="I54" s="28"/>
      <c r="J54" s="28"/>
      <c r="K54" s="28"/>
      <c r="L54" s="28"/>
      <c r="M54" s="28"/>
      <c r="N54" s="28"/>
      <c r="O54" s="156" t="s">
        <v>187</v>
      </c>
    </row>
    <row r="55" spans="1:15" ht="24.95" customHeight="1">
      <c r="A55" s="227"/>
      <c r="B55" s="238" t="s">
        <v>73</v>
      </c>
      <c r="C55" s="234"/>
      <c r="D55" s="106">
        <f t="shared" si="1"/>
        <v>40</v>
      </c>
      <c r="E55" s="68">
        <v>27815</v>
      </c>
      <c r="F55" s="28"/>
      <c r="G55" s="28"/>
      <c r="H55" s="28"/>
      <c r="I55" s="28"/>
      <c r="J55" s="28"/>
      <c r="K55" s="28"/>
      <c r="L55" s="28"/>
      <c r="M55" s="28"/>
      <c r="N55" s="28"/>
      <c r="O55" s="156" t="s">
        <v>188</v>
      </c>
    </row>
    <row r="56" spans="1:15" ht="24.95" customHeight="1">
      <c r="A56" s="228"/>
      <c r="B56" s="238" t="s">
        <v>74</v>
      </c>
      <c r="C56" s="234"/>
      <c r="D56" s="106">
        <f t="shared" si="1"/>
        <v>41</v>
      </c>
      <c r="E56" s="67">
        <v>0</v>
      </c>
      <c r="F56" s="28"/>
      <c r="G56" s="28"/>
      <c r="H56" s="28"/>
      <c r="I56" s="28"/>
      <c r="J56" s="28"/>
      <c r="K56" s="28"/>
      <c r="L56" s="28"/>
      <c r="M56" s="28"/>
      <c r="N56" s="28"/>
      <c r="O56" s="156" t="s">
        <v>189</v>
      </c>
    </row>
    <row r="57" spans="1:15" ht="24.95" customHeight="1">
      <c r="A57" s="235" t="s">
        <v>250</v>
      </c>
      <c r="B57" s="236"/>
      <c r="C57" s="237"/>
      <c r="D57" s="106">
        <f t="shared" si="1"/>
        <v>42</v>
      </c>
      <c r="E57" s="109">
        <f>E58+E59</f>
        <v>150</v>
      </c>
      <c r="F57" s="28"/>
      <c r="G57" s="28"/>
      <c r="H57" s="28"/>
      <c r="I57" s="28"/>
      <c r="J57" s="28"/>
      <c r="K57" s="28"/>
      <c r="L57" s="28"/>
      <c r="M57" s="28"/>
      <c r="N57" s="28"/>
      <c r="O57" s="156" t="s">
        <v>190</v>
      </c>
    </row>
    <row r="58" spans="1:15" ht="24.95" customHeight="1">
      <c r="A58" s="232" t="s">
        <v>75</v>
      </c>
      <c r="B58" s="233"/>
      <c r="C58" s="234"/>
      <c r="D58" s="106">
        <f t="shared" si="1"/>
        <v>43</v>
      </c>
      <c r="E58" s="67">
        <v>0</v>
      </c>
      <c r="F58" s="28"/>
      <c r="G58" s="28"/>
      <c r="H58" s="28"/>
      <c r="I58" s="28"/>
      <c r="J58" s="28"/>
      <c r="K58" s="28"/>
      <c r="L58" s="28"/>
      <c r="M58" s="28"/>
      <c r="N58" s="28"/>
      <c r="O58" s="156" t="s">
        <v>191</v>
      </c>
    </row>
    <row r="59" spans="1:15" ht="24.95" customHeight="1">
      <c r="A59" s="232" t="s">
        <v>76</v>
      </c>
      <c r="B59" s="233"/>
      <c r="C59" s="234"/>
      <c r="D59" s="106">
        <f t="shared" si="1"/>
        <v>44</v>
      </c>
      <c r="E59" s="67">
        <v>150</v>
      </c>
      <c r="F59" s="28"/>
      <c r="G59" s="28"/>
      <c r="H59" s="28"/>
      <c r="I59" s="28"/>
      <c r="J59" s="28"/>
      <c r="K59" s="28"/>
      <c r="L59" s="28"/>
      <c r="M59" s="28"/>
      <c r="N59" s="28"/>
      <c r="O59" s="156" t="s">
        <v>192</v>
      </c>
    </row>
    <row r="60" spans="1:15" ht="24.95" customHeight="1">
      <c r="A60" s="229" t="s">
        <v>251</v>
      </c>
      <c r="B60" s="230"/>
      <c r="C60" s="231"/>
      <c r="D60" s="106">
        <f t="shared" si="1"/>
        <v>45</v>
      </c>
      <c r="E60" s="107">
        <f>E11-E39</f>
        <v>-4706.5</v>
      </c>
      <c r="F60" s="48"/>
      <c r="G60" s="48"/>
      <c r="H60" s="48"/>
      <c r="I60" s="28"/>
      <c r="J60" s="28"/>
      <c r="K60" s="28"/>
      <c r="L60" s="28"/>
      <c r="M60" s="28"/>
      <c r="N60" s="28"/>
      <c r="O60" s="156" t="s">
        <v>193</v>
      </c>
    </row>
    <row r="61" spans="1:15" ht="24.95" customHeight="1">
      <c r="A61" s="229" t="s">
        <v>77</v>
      </c>
      <c r="B61" s="230"/>
      <c r="C61" s="231"/>
      <c r="D61" s="106">
        <f t="shared" si="1"/>
        <v>46</v>
      </c>
      <c r="E61" s="67">
        <v>2500</v>
      </c>
      <c r="F61" s="28"/>
      <c r="G61" s="28"/>
      <c r="H61" s="28"/>
      <c r="I61" s="28"/>
      <c r="J61" s="28"/>
      <c r="K61" s="28"/>
      <c r="L61" s="28"/>
      <c r="M61" s="28"/>
      <c r="N61" s="28"/>
      <c r="O61" s="156" t="s">
        <v>194</v>
      </c>
    </row>
    <row r="62" spans="1:15" ht="24.95" customHeight="1">
      <c r="A62" s="229" t="s">
        <v>78</v>
      </c>
      <c r="B62" s="230"/>
      <c r="C62" s="231"/>
      <c r="D62" s="106">
        <f t="shared" si="1"/>
        <v>47</v>
      </c>
      <c r="E62" s="67">
        <v>150</v>
      </c>
      <c r="F62" s="28"/>
      <c r="G62" s="28"/>
      <c r="H62" s="28"/>
      <c r="I62" s="28"/>
      <c r="J62" s="28"/>
      <c r="K62" s="28"/>
      <c r="L62" s="28"/>
      <c r="M62" s="28"/>
      <c r="N62" s="28"/>
      <c r="O62" s="156" t="s">
        <v>195</v>
      </c>
    </row>
    <row r="63" spans="1:15" ht="24.95" customHeight="1">
      <c r="A63" s="229" t="s">
        <v>252</v>
      </c>
      <c r="B63" s="230"/>
      <c r="C63" s="231"/>
      <c r="D63" s="106">
        <f t="shared" si="1"/>
        <v>48</v>
      </c>
      <c r="E63" s="107">
        <f>E60+E61-E62</f>
        <v>-2356.5</v>
      </c>
      <c r="F63" s="28"/>
      <c r="G63" s="28"/>
      <c r="H63" s="28"/>
      <c r="I63" s="28"/>
      <c r="J63" s="28"/>
      <c r="K63" s="28"/>
      <c r="L63" s="28"/>
      <c r="M63" s="28"/>
      <c r="N63" s="28"/>
      <c r="O63" s="156" t="s">
        <v>196</v>
      </c>
    </row>
    <row r="64" spans="1:15" ht="24.95" customHeight="1">
      <c r="A64" s="229" t="s">
        <v>253</v>
      </c>
      <c r="B64" s="230"/>
      <c r="C64" s="231"/>
      <c r="D64" s="106">
        <f t="shared" si="1"/>
        <v>49</v>
      </c>
      <c r="E64" s="107">
        <f>E65-E66</f>
        <v>0</v>
      </c>
      <c r="F64" s="28"/>
      <c r="G64" s="28"/>
      <c r="H64" s="28"/>
      <c r="I64" s="28"/>
      <c r="J64" s="28"/>
      <c r="K64" s="28"/>
      <c r="L64" s="28"/>
      <c r="M64" s="28"/>
      <c r="N64" s="28"/>
      <c r="O64" s="156" t="s">
        <v>197</v>
      </c>
    </row>
    <row r="65" spans="1:15" ht="24.95" customHeight="1">
      <c r="A65" s="232" t="s">
        <v>79</v>
      </c>
      <c r="B65" s="233"/>
      <c r="C65" s="234"/>
      <c r="D65" s="106">
        <f t="shared" si="1"/>
        <v>50</v>
      </c>
      <c r="E65" s="67"/>
      <c r="F65" s="28"/>
      <c r="G65" s="28"/>
      <c r="H65" s="28"/>
      <c r="I65" s="28"/>
      <c r="J65" s="28"/>
      <c r="K65" s="28"/>
      <c r="L65" s="28"/>
      <c r="M65" s="28"/>
      <c r="N65" s="28"/>
      <c r="O65" s="156" t="s">
        <v>198</v>
      </c>
    </row>
    <row r="66" spans="1:15" ht="24.95" customHeight="1">
      <c r="A66" s="232" t="s">
        <v>80</v>
      </c>
      <c r="B66" s="233"/>
      <c r="C66" s="234"/>
      <c r="D66" s="106">
        <f t="shared" si="1"/>
        <v>51</v>
      </c>
      <c r="E66" s="67"/>
      <c r="F66" s="28"/>
      <c r="G66" s="28"/>
      <c r="H66" s="28"/>
      <c r="I66" s="28"/>
      <c r="J66" s="28"/>
      <c r="K66" s="28"/>
      <c r="L66" s="28"/>
      <c r="M66" s="28"/>
      <c r="N66" s="28"/>
      <c r="O66" s="156" t="s">
        <v>199</v>
      </c>
    </row>
    <row r="67" spans="1:15" ht="24.95" customHeight="1">
      <c r="A67" s="229" t="s">
        <v>254</v>
      </c>
      <c r="B67" s="230"/>
      <c r="C67" s="231"/>
      <c r="D67" s="106">
        <f t="shared" si="1"/>
        <v>52</v>
      </c>
      <c r="E67" s="107">
        <f>E63+E64</f>
        <v>-2356.5</v>
      </c>
      <c r="F67" s="28"/>
      <c r="G67" s="28"/>
      <c r="H67" s="28"/>
      <c r="I67" s="28"/>
      <c r="J67" s="28"/>
      <c r="K67" s="28"/>
      <c r="L67" s="28"/>
      <c r="M67" s="28"/>
      <c r="N67" s="28"/>
      <c r="O67" s="156" t="s">
        <v>201</v>
      </c>
    </row>
    <row r="68" spans="1:15" ht="24.95" customHeight="1">
      <c r="A68" s="218" t="s">
        <v>81</v>
      </c>
      <c r="B68" s="219"/>
      <c r="C68" s="220"/>
      <c r="D68" s="106">
        <f t="shared" si="1"/>
        <v>53</v>
      </c>
      <c r="E68" s="67"/>
      <c r="F68" s="28"/>
      <c r="G68" s="28"/>
      <c r="H68" s="28"/>
      <c r="I68" s="28"/>
      <c r="J68" s="28"/>
      <c r="K68" s="28"/>
      <c r="L68" s="28"/>
      <c r="M68" s="28"/>
      <c r="N68" s="28"/>
      <c r="O68" s="156" t="s">
        <v>202</v>
      </c>
    </row>
    <row r="69" spans="1:15" ht="24.95" customHeight="1">
      <c r="A69" s="218" t="s">
        <v>127</v>
      </c>
      <c r="B69" s="219"/>
      <c r="C69" s="220"/>
      <c r="D69" s="106">
        <f t="shared" si="1"/>
        <v>54</v>
      </c>
      <c r="E69" s="67"/>
      <c r="F69" s="28"/>
      <c r="G69" s="28"/>
      <c r="H69" s="28"/>
      <c r="I69" s="28"/>
      <c r="J69" s="28"/>
      <c r="K69" s="28"/>
      <c r="L69" s="28"/>
      <c r="M69" s="28"/>
      <c r="N69" s="28"/>
      <c r="O69" s="156" t="s">
        <v>203</v>
      </c>
    </row>
    <row r="70" spans="1:15" ht="24.95" customHeight="1" thickBot="1">
      <c r="A70" s="221" t="s">
        <v>255</v>
      </c>
      <c r="B70" s="222"/>
      <c r="C70" s="223"/>
      <c r="D70" s="110">
        <f>D69+1</f>
        <v>55</v>
      </c>
      <c r="E70" s="111">
        <f>E67-E68-E69</f>
        <v>-2356.5</v>
      </c>
      <c r="F70" s="28"/>
      <c r="G70" s="28"/>
      <c r="H70" s="28"/>
      <c r="I70" s="28"/>
      <c r="J70" s="28"/>
      <c r="K70" s="28"/>
      <c r="L70" s="28"/>
      <c r="M70" s="28"/>
      <c r="N70" s="28"/>
      <c r="O70" s="156" t="s">
        <v>204</v>
      </c>
    </row>
    <row r="71" spans="1:15" ht="15.75">
      <c r="A71" s="49"/>
      <c r="B71" s="50"/>
      <c r="C71" s="50"/>
      <c r="D71" s="51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156" t="s">
        <v>205</v>
      </c>
    </row>
    <row r="72" spans="1:15" ht="31.5">
      <c r="A72" s="49"/>
      <c r="B72" s="50"/>
      <c r="C72" s="50"/>
      <c r="D72" s="51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157" t="s">
        <v>200</v>
      </c>
    </row>
    <row r="73" spans="1:15" ht="15.75">
      <c r="A73" s="49"/>
      <c r="B73" s="50"/>
      <c r="C73" s="50"/>
      <c r="D73" s="51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157" t="s">
        <v>206</v>
      </c>
    </row>
    <row r="74" spans="1:15" ht="31.5">
      <c r="A74" s="49"/>
      <c r="B74" s="50"/>
      <c r="C74" s="50"/>
      <c r="D74" s="51"/>
      <c r="E74" s="28"/>
      <c r="F74" s="28"/>
      <c r="G74" s="28"/>
      <c r="H74" s="217" t="s">
        <v>276</v>
      </c>
      <c r="I74" s="28"/>
      <c r="J74" s="28"/>
      <c r="K74" s="28"/>
      <c r="L74" s="28"/>
      <c r="O74" s="157" t="s">
        <v>207</v>
      </c>
    </row>
    <row r="75" spans="1:15" ht="31.5" hidden="1">
      <c r="A75" s="49"/>
      <c r="B75" s="50"/>
      <c r="C75" s="50"/>
      <c r="D75" s="51"/>
      <c r="E75" s="28"/>
      <c r="F75" s="28"/>
      <c r="G75" s="28"/>
      <c r="H75" s="28"/>
      <c r="I75" s="28"/>
      <c r="J75" s="28"/>
      <c r="K75" s="28"/>
      <c r="L75" s="28"/>
      <c r="O75" s="157" t="s">
        <v>208</v>
      </c>
    </row>
    <row r="76" spans="1:15" ht="15.75" hidden="1">
      <c r="A76" s="49"/>
      <c r="B76" s="50"/>
      <c r="C76" s="50"/>
      <c r="D76" s="51"/>
      <c r="E76" s="28"/>
      <c r="F76" s="28"/>
      <c r="G76" s="28"/>
      <c r="H76" s="28"/>
      <c r="I76" s="28"/>
      <c r="J76" s="28"/>
      <c r="K76" s="28"/>
      <c r="L76" s="28"/>
      <c r="O76" s="157" t="s">
        <v>209</v>
      </c>
    </row>
    <row r="77" spans="1:15" ht="15.75" hidden="1">
      <c r="A77" s="49"/>
      <c r="B77" s="50"/>
      <c r="C77" s="50"/>
      <c r="D77" s="51"/>
      <c r="E77" s="28"/>
      <c r="F77" s="28"/>
      <c r="G77" s="28"/>
      <c r="H77" s="28"/>
      <c r="I77" s="28"/>
      <c r="J77" s="28"/>
      <c r="O77" s="157" t="s">
        <v>210</v>
      </c>
    </row>
    <row r="78" spans="1:15" ht="15.75" hidden="1">
      <c r="A78" s="49"/>
      <c r="B78" s="50"/>
      <c r="C78" s="50"/>
      <c r="D78" s="51"/>
      <c r="E78" s="28"/>
      <c r="F78" s="28"/>
      <c r="G78" s="28"/>
      <c r="H78" s="28"/>
      <c r="I78" s="28"/>
      <c r="J78" s="28"/>
      <c r="O78" s="157" t="s">
        <v>211</v>
      </c>
    </row>
    <row r="79" spans="1:15" ht="15.75" hidden="1">
      <c r="A79" s="49"/>
      <c r="B79" s="50"/>
      <c r="C79" s="50"/>
      <c r="D79" s="51"/>
      <c r="E79" s="28"/>
      <c r="F79" s="28"/>
      <c r="G79" s="28"/>
      <c r="H79" s="28"/>
      <c r="I79" s="28"/>
      <c r="J79" s="28"/>
      <c r="O79" s="157" t="s">
        <v>212</v>
      </c>
    </row>
    <row r="80" spans="1:15" ht="15.75" hidden="1">
      <c r="A80" s="49"/>
      <c r="B80" s="50"/>
      <c r="C80" s="50"/>
      <c r="D80" s="51"/>
      <c r="E80" s="28"/>
      <c r="F80" s="28"/>
      <c r="G80" s="28"/>
      <c r="H80" s="28"/>
      <c r="I80" s="28"/>
      <c r="J80" s="28"/>
      <c r="O80" s="157" t="s">
        <v>213</v>
      </c>
    </row>
    <row r="81" spans="1:15" ht="15.75" hidden="1">
      <c r="A81" s="49"/>
      <c r="B81" s="50"/>
      <c r="C81" s="50"/>
      <c r="D81" s="51"/>
      <c r="E81" s="28"/>
      <c r="F81" s="28"/>
      <c r="G81" s="28"/>
      <c r="H81" s="28"/>
      <c r="I81" s="28"/>
      <c r="J81" s="28"/>
      <c r="O81" s="157" t="s">
        <v>214</v>
      </c>
    </row>
    <row r="82" spans="1:15" ht="28.5" hidden="1" customHeight="1">
      <c r="A82" s="49"/>
      <c r="B82" s="50"/>
      <c r="C82" s="50"/>
      <c r="D82" s="51"/>
      <c r="E82" s="28"/>
      <c r="F82" s="28"/>
      <c r="G82" s="28"/>
      <c r="H82" s="28"/>
      <c r="I82" s="28"/>
      <c r="J82" s="28"/>
      <c r="O82" s="157" t="s">
        <v>215</v>
      </c>
    </row>
    <row r="83" spans="1:15" ht="28.5" hidden="1" customHeight="1">
      <c r="A83" s="49"/>
      <c r="B83" s="50"/>
      <c r="C83" s="50"/>
      <c r="D83" s="51"/>
      <c r="E83" s="28"/>
      <c r="F83" s="28"/>
      <c r="G83" s="28"/>
      <c r="H83" s="28"/>
      <c r="I83" s="28"/>
      <c r="J83" s="28"/>
      <c r="O83" s="157" t="s">
        <v>216</v>
      </c>
    </row>
    <row r="84" spans="1:15" ht="28.5" hidden="1" customHeight="1">
      <c r="A84" s="49"/>
      <c r="B84" s="50"/>
      <c r="C84" s="50"/>
      <c r="D84" s="51"/>
      <c r="E84" s="28"/>
      <c r="F84" s="28"/>
      <c r="G84" s="28"/>
      <c r="H84" s="28"/>
      <c r="I84" s="28"/>
      <c r="J84" s="28"/>
      <c r="O84" s="157" t="s">
        <v>217</v>
      </c>
    </row>
    <row r="85" spans="1:15" ht="28.5" hidden="1" customHeight="1">
      <c r="A85" s="49"/>
      <c r="B85" s="50"/>
      <c r="C85" s="50"/>
      <c r="D85" s="51"/>
      <c r="E85" s="28"/>
      <c r="F85" s="28"/>
      <c r="G85" s="28"/>
      <c r="H85" s="28"/>
      <c r="I85" s="28"/>
      <c r="J85" s="28"/>
      <c r="O85" s="157" t="s">
        <v>218</v>
      </c>
    </row>
    <row r="86" spans="1:15" ht="28.5" hidden="1" customHeight="1">
      <c r="A86" s="49"/>
      <c r="B86" s="50"/>
      <c r="C86" s="50"/>
      <c r="D86" s="51"/>
      <c r="E86" s="28"/>
      <c r="F86" s="28"/>
      <c r="G86" s="28"/>
      <c r="H86" s="28"/>
      <c r="I86" s="28"/>
      <c r="J86" s="28"/>
      <c r="O86" s="157" t="s">
        <v>219</v>
      </c>
    </row>
    <row r="87" spans="1:15" ht="28.5" hidden="1" customHeight="1">
      <c r="A87" s="49"/>
      <c r="B87" s="50"/>
      <c r="C87" s="50"/>
      <c r="D87" s="51"/>
      <c r="E87" s="28"/>
      <c r="F87" s="28"/>
      <c r="G87" s="28"/>
      <c r="H87" s="28"/>
      <c r="I87" s="28"/>
      <c r="J87" s="28"/>
      <c r="O87" s="157" t="s">
        <v>220</v>
      </c>
    </row>
    <row r="88" spans="1:15" ht="28.5" hidden="1" customHeight="1">
      <c r="A88" s="49"/>
      <c r="B88" s="50"/>
      <c r="C88" s="50"/>
      <c r="D88" s="51"/>
      <c r="E88" s="28"/>
      <c r="F88" s="28"/>
      <c r="G88" s="28"/>
      <c r="H88" s="28"/>
      <c r="I88" s="28"/>
      <c r="J88" s="28"/>
      <c r="O88" s="157" t="s">
        <v>221</v>
      </c>
    </row>
    <row r="89" spans="1:15" ht="28.5" hidden="1" customHeight="1">
      <c r="A89" s="49"/>
      <c r="B89" s="50"/>
      <c r="C89" s="50"/>
      <c r="D89" s="51"/>
      <c r="E89" s="28"/>
      <c r="F89" s="28"/>
      <c r="G89" s="28"/>
      <c r="H89" s="28"/>
      <c r="I89" s="28"/>
      <c r="J89" s="28"/>
      <c r="O89" s="157" t="s">
        <v>222</v>
      </c>
    </row>
    <row r="90" spans="1:15" ht="28.5" hidden="1" customHeight="1">
      <c r="A90" s="49"/>
      <c r="B90" s="50"/>
      <c r="C90" s="50"/>
      <c r="D90" s="51"/>
      <c r="E90" s="28"/>
      <c r="F90" s="28"/>
      <c r="G90" s="28"/>
      <c r="H90" s="28"/>
      <c r="I90" s="28"/>
      <c r="J90" s="28"/>
      <c r="O90" s="157" t="s">
        <v>223</v>
      </c>
    </row>
    <row r="91" spans="1:15" ht="28.5" hidden="1" customHeight="1">
      <c r="A91" s="49"/>
      <c r="B91" s="50"/>
      <c r="C91" s="50"/>
      <c r="D91" s="51"/>
      <c r="E91" s="28"/>
      <c r="F91" s="28"/>
      <c r="G91" s="28"/>
      <c r="H91" s="28"/>
      <c r="I91" s="28"/>
      <c r="J91" s="28"/>
      <c r="O91" s="157" t="s">
        <v>224</v>
      </c>
    </row>
    <row r="92" spans="1:15" ht="28.5" hidden="1" customHeight="1">
      <c r="A92" s="49"/>
      <c r="B92" s="50"/>
      <c r="C92" s="50"/>
      <c r="D92" s="51"/>
      <c r="E92" s="28"/>
      <c r="F92" s="28"/>
      <c r="G92" s="28"/>
      <c r="H92" s="28"/>
      <c r="I92" s="28"/>
      <c r="J92" s="28"/>
      <c r="O92" s="157" t="s">
        <v>225</v>
      </c>
    </row>
    <row r="93" spans="1:15" ht="28.5" hidden="1" customHeight="1">
      <c r="A93" s="49"/>
      <c r="B93" s="50"/>
      <c r="C93" s="50"/>
      <c r="D93" s="51"/>
      <c r="E93" s="28"/>
      <c r="F93" s="28"/>
      <c r="G93" s="28"/>
      <c r="H93" s="28"/>
      <c r="I93" s="28"/>
      <c r="J93" s="28"/>
      <c r="O93" s="157" t="s">
        <v>226</v>
      </c>
    </row>
    <row r="94" spans="1:15" ht="28.5" hidden="1" customHeight="1">
      <c r="A94" s="49"/>
      <c r="B94" s="50"/>
      <c r="C94" s="50"/>
      <c r="D94" s="51"/>
      <c r="E94" s="28"/>
      <c r="F94" s="28"/>
      <c r="G94" s="28"/>
      <c r="H94" s="28"/>
      <c r="I94" s="28"/>
      <c r="J94" s="28"/>
      <c r="O94" s="157" t="s">
        <v>227</v>
      </c>
    </row>
    <row r="95" spans="1:15" ht="28.5" hidden="1" customHeight="1">
      <c r="A95" s="49"/>
      <c r="B95" s="50"/>
      <c r="C95" s="50"/>
      <c r="D95" s="51"/>
      <c r="E95" s="28"/>
      <c r="F95" s="28"/>
      <c r="G95" s="28"/>
      <c r="H95" s="28"/>
      <c r="I95" s="28"/>
      <c r="J95" s="28"/>
      <c r="O95" s="157" t="s">
        <v>228</v>
      </c>
    </row>
    <row r="96" spans="1:15" ht="28.5" hidden="1" customHeight="1">
      <c r="A96" s="49"/>
      <c r="B96" s="50"/>
      <c r="C96" s="50"/>
      <c r="D96" s="51"/>
      <c r="E96" s="28"/>
      <c r="F96" s="28"/>
      <c r="G96" s="28"/>
      <c r="H96" s="28"/>
      <c r="I96" s="28"/>
      <c r="J96" s="28"/>
      <c r="O96" s="157" t="s">
        <v>229</v>
      </c>
    </row>
    <row r="97" spans="1:15" ht="28.5" hidden="1" customHeight="1">
      <c r="A97" s="49"/>
      <c r="B97" s="50"/>
      <c r="C97" s="50"/>
      <c r="D97" s="51"/>
      <c r="E97" s="28"/>
      <c r="F97" s="28"/>
      <c r="G97" s="28"/>
      <c r="H97" s="28"/>
      <c r="I97" s="28"/>
      <c r="J97" s="28"/>
      <c r="O97" s="157" t="s">
        <v>230</v>
      </c>
    </row>
    <row r="98" spans="1:15" ht="28.5" hidden="1" customHeight="1">
      <c r="A98" s="49"/>
      <c r="B98" s="50"/>
      <c r="C98" s="50"/>
      <c r="D98" s="51"/>
      <c r="E98" s="28"/>
      <c r="F98" s="28"/>
      <c r="G98" s="28"/>
      <c r="H98" s="28"/>
      <c r="I98" s="28"/>
      <c r="J98" s="28"/>
      <c r="O98" s="157" t="s">
        <v>231</v>
      </c>
    </row>
    <row r="99" spans="1:15" ht="28.5" hidden="1" customHeight="1">
      <c r="A99" s="49"/>
      <c r="B99" s="50"/>
      <c r="C99" s="50"/>
      <c r="D99" s="51"/>
      <c r="E99" s="28"/>
      <c r="F99" s="28"/>
      <c r="G99" s="28"/>
      <c r="H99" s="28"/>
      <c r="I99" s="28"/>
      <c r="J99" s="28"/>
      <c r="O99" s="157" t="s">
        <v>232</v>
      </c>
    </row>
    <row r="100" spans="1:15" ht="28.5" hidden="1" customHeight="1">
      <c r="A100" s="49"/>
      <c r="B100" s="50"/>
      <c r="C100" s="50"/>
      <c r="D100" s="51"/>
      <c r="E100" s="28"/>
      <c r="F100" s="28"/>
      <c r="G100" s="28"/>
      <c r="H100" s="28"/>
      <c r="I100" s="28"/>
      <c r="J100" s="28"/>
      <c r="O100" s="157" t="s">
        <v>233</v>
      </c>
    </row>
    <row r="101" spans="1:15" ht="28.5" hidden="1" customHeight="1">
      <c r="A101" s="49"/>
      <c r="B101" s="50"/>
      <c r="C101" s="50"/>
      <c r="D101" s="51"/>
      <c r="E101" s="28"/>
      <c r="F101" s="28"/>
      <c r="G101" s="28"/>
      <c r="H101" s="28"/>
      <c r="I101" s="28"/>
      <c r="J101" s="28"/>
      <c r="O101" s="157" t="s">
        <v>234</v>
      </c>
    </row>
    <row r="102" spans="1:15" ht="28.5" hidden="1" customHeight="1">
      <c r="A102" s="49"/>
      <c r="B102" s="50"/>
      <c r="C102" s="50"/>
      <c r="D102" s="51"/>
      <c r="E102" s="28"/>
      <c r="F102" s="28"/>
      <c r="G102" s="28"/>
      <c r="H102" s="28"/>
      <c r="I102" s="28"/>
      <c r="J102" s="28"/>
      <c r="O102" s="157" t="s">
        <v>235</v>
      </c>
    </row>
    <row r="103" spans="1:15" ht="28.5" hidden="1" customHeight="1">
      <c r="A103" s="49"/>
      <c r="B103" s="50"/>
      <c r="C103" s="50"/>
      <c r="D103" s="51"/>
      <c r="E103" s="28"/>
      <c r="F103" s="28"/>
      <c r="G103" s="28"/>
      <c r="H103" s="28"/>
      <c r="I103" s="28"/>
      <c r="J103" s="28"/>
      <c r="O103" s="157" t="s">
        <v>236</v>
      </c>
    </row>
    <row r="104" spans="1:15" ht="28.5" hidden="1" customHeight="1">
      <c r="A104" s="49"/>
      <c r="B104" s="50"/>
      <c r="C104" s="50"/>
      <c r="D104" s="51"/>
      <c r="E104" s="28"/>
      <c r="F104" s="28"/>
      <c r="G104" s="28"/>
      <c r="H104" s="28"/>
      <c r="I104" s="28"/>
      <c r="J104" s="28"/>
      <c r="O104" s="157" t="s">
        <v>237</v>
      </c>
    </row>
    <row r="105" spans="1:15" ht="28.5" hidden="1" customHeight="1">
      <c r="A105" s="49"/>
      <c r="B105" s="50"/>
      <c r="C105" s="50"/>
      <c r="D105" s="51"/>
      <c r="E105" s="28"/>
      <c r="F105" s="28"/>
      <c r="G105" s="28"/>
      <c r="H105" s="28"/>
      <c r="I105" s="28"/>
      <c r="J105" s="28"/>
      <c r="O105" s="157" t="s">
        <v>238</v>
      </c>
    </row>
    <row r="106" spans="1:15" ht="28.5" hidden="1" customHeight="1">
      <c r="A106" s="49"/>
      <c r="B106" s="50"/>
      <c r="C106" s="50"/>
      <c r="D106" s="51"/>
      <c r="E106" s="28"/>
      <c r="F106" s="28"/>
      <c r="G106" s="28"/>
      <c r="H106" s="28"/>
      <c r="I106" s="28"/>
      <c r="J106" s="28"/>
      <c r="O106" s="157" t="s">
        <v>239</v>
      </c>
    </row>
    <row r="107" spans="1:15" ht="28.5" hidden="1" customHeight="1">
      <c r="A107" s="49"/>
      <c r="B107" s="50"/>
      <c r="C107" s="50"/>
      <c r="D107" s="51"/>
      <c r="E107" s="28"/>
      <c r="F107" s="28"/>
      <c r="G107" s="28"/>
      <c r="H107" s="28"/>
      <c r="I107" s="28"/>
      <c r="J107" s="28"/>
      <c r="O107" s="157" t="s">
        <v>240</v>
      </c>
    </row>
    <row r="108" spans="1:15" ht="28.5" hidden="1" customHeight="1">
      <c r="A108" s="49"/>
      <c r="B108" s="50"/>
      <c r="C108" s="50"/>
      <c r="D108" s="51"/>
      <c r="E108" s="28"/>
      <c r="F108" s="28"/>
      <c r="G108" s="28"/>
      <c r="H108" s="28"/>
      <c r="I108" s="28"/>
      <c r="J108" s="28"/>
      <c r="O108" s="157" t="s">
        <v>241</v>
      </c>
    </row>
    <row r="109" spans="1:15" ht="28.5" hidden="1" customHeight="1">
      <c r="A109" s="49"/>
      <c r="B109" s="50"/>
      <c r="C109" s="50"/>
      <c r="D109" s="51"/>
      <c r="E109" s="28"/>
      <c r="F109" s="28"/>
      <c r="G109" s="28"/>
      <c r="H109" s="28"/>
      <c r="I109" s="28"/>
      <c r="J109" s="28"/>
      <c r="O109" s="157" t="s">
        <v>258</v>
      </c>
    </row>
    <row r="110" spans="1:15" ht="28.5" hidden="1" customHeight="1">
      <c r="A110" s="52"/>
      <c r="B110" s="53"/>
      <c r="C110" s="53"/>
      <c r="D110" s="54"/>
      <c r="O110" s="158"/>
    </row>
    <row r="111" spans="1:15" ht="28.5" hidden="1" customHeight="1">
      <c r="A111" s="52"/>
      <c r="B111" s="53"/>
      <c r="C111" s="53"/>
      <c r="D111" s="54"/>
      <c r="O111" s="158"/>
    </row>
    <row r="112" spans="1:15" ht="28.5" hidden="1" customHeight="1">
      <c r="A112" s="52"/>
      <c r="B112" s="53"/>
      <c r="C112" s="53"/>
      <c r="D112" s="54"/>
      <c r="O112" s="158"/>
    </row>
    <row r="113" spans="1:15" ht="28.5" hidden="1" customHeight="1">
      <c r="A113" s="52"/>
      <c r="B113" s="53"/>
      <c r="C113" s="53"/>
      <c r="D113" s="54"/>
      <c r="O113" s="158"/>
    </row>
    <row r="114" spans="1:15" ht="28.5" hidden="1" customHeight="1">
      <c r="A114" s="52"/>
      <c r="B114" s="53"/>
      <c r="C114" s="53"/>
      <c r="D114" s="54"/>
      <c r="O114" s="158"/>
    </row>
    <row r="115" spans="1:15" ht="28.5" hidden="1" customHeight="1">
      <c r="A115" s="52"/>
      <c r="B115" s="53"/>
      <c r="C115" s="53"/>
      <c r="D115" s="54"/>
    </row>
    <row r="116" spans="1:15" ht="28.5" hidden="1" customHeight="1">
      <c r="A116" s="52"/>
      <c r="B116" s="53"/>
      <c r="C116" s="53"/>
      <c r="D116" s="54"/>
    </row>
    <row r="117" spans="1:15" ht="28.5" hidden="1" customHeight="1">
      <c r="A117" s="52"/>
      <c r="B117" s="53"/>
      <c r="C117" s="53"/>
      <c r="D117" s="54"/>
    </row>
    <row r="118" spans="1:15" ht="28.5" hidden="1" customHeight="1">
      <c r="A118" s="52"/>
      <c r="B118" s="53"/>
      <c r="C118" s="53"/>
      <c r="D118" s="54"/>
    </row>
    <row r="119" spans="1:15" ht="28.5" hidden="1" customHeight="1">
      <c r="A119" s="52"/>
      <c r="B119" s="53"/>
      <c r="C119" s="53"/>
      <c r="D119" s="54"/>
    </row>
    <row r="120" spans="1:15" ht="28.5" hidden="1" customHeight="1">
      <c r="A120" s="52"/>
      <c r="B120" s="53"/>
      <c r="C120" s="53"/>
      <c r="D120" s="54"/>
    </row>
    <row r="121" spans="1:15" ht="28.5" hidden="1" customHeight="1">
      <c r="A121" s="52"/>
      <c r="B121" s="53"/>
      <c r="C121" s="53"/>
      <c r="D121" s="54"/>
    </row>
    <row r="122" spans="1:15" hidden="1">
      <c r="A122" s="52"/>
      <c r="B122" s="53"/>
      <c r="C122" s="53"/>
      <c r="D122" s="54"/>
    </row>
    <row r="123" spans="1:15" hidden="1">
      <c r="A123" s="52"/>
      <c r="B123" s="53"/>
      <c r="C123" s="53"/>
      <c r="D123" s="54"/>
    </row>
    <row r="124" spans="1:15" hidden="1">
      <c r="A124" s="52"/>
      <c r="B124" s="53"/>
      <c r="C124" s="53"/>
      <c r="D124" s="54"/>
    </row>
    <row r="125" spans="1:15" hidden="1">
      <c r="A125" s="52"/>
      <c r="B125" s="53"/>
      <c r="C125" s="53"/>
      <c r="D125" s="54"/>
    </row>
    <row r="126" spans="1:15" hidden="1">
      <c r="A126" s="52"/>
      <c r="B126" s="53"/>
      <c r="C126" s="53"/>
      <c r="D126" s="54"/>
    </row>
    <row r="127" spans="1:15" hidden="1">
      <c r="A127" s="52"/>
      <c r="B127" s="53"/>
      <c r="C127" s="53"/>
      <c r="D127" s="54"/>
    </row>
    <row r="128" spans="1:15" hidden="1">
      <c r="A128" s="52"/>
      <c r="B128" s="53"/>
      <c r="C128" s="53"/>
      <c r="D128" s="54"/>
    </row>
    <row r="129" spans="1:4" hidden="1">
      <c r="A129" s="52"/>
      <c r="B129" s="53"/>
      <c r="C129" s="53"/>
      <c r="D129" s="54"/>
    </row>
    <row r="130" spans="1:4" hidden="1">
      <c r="A130" s="52"/>
      <c r="B130" s="53"/>
      <c r="C130" s="53"/>
      <c r="D130" s="54"/>
    </row>
    <row r="131" spans="1:4" hidden="1">
      <c r="A131" s="52"/>
      <c r="B131" s="53"/>
      <c r="C131" s="53"/>
      <c r="D131" s="54"/>
    </row>
    <row r="132" spans="1:4" hidden="1">
      <c r="A132" s="52"/>
      <c r="B132" s="53"/>
      <c r="C132" s="53"/>
      <c r="D132" s="54"/>
    </row>
    <row r="133" spans="1:4" hidden="1">
      <c r="A133" s="52"/>
      <c r="B133" s="53"/>
      <c r="C133" s="53"/>
      <c r="D133" s="54"/>
    </row>
    <row r="134" spans="1:4" hidden="1">
      <c r="A134" s="52"/>
      <c r="B134" s="53"/>
      <c r="C134" s="53"/>
      <c r="D134" s="54"/>
    </row>
    <row r="135" spans="1:4" hidden="1">
      <c r="A135" s="52"/>
      <c r="B135" s="53"/>
      <c r="C135" s="53"/>
      <c r="D135" s="54"/>
    </row>
    <row r="136" spans="1:4" hidden="1">
      <c r="A136" s="52"/>
      <c r="B136" s="53"/>
      <c r="C136" s="53"/>
      <c r="D136" s="54"/>
    </row>
    <row r="137" spans="1:4" hidden="1">
      <c r="A137" s="52"/>
      <c r="B137" s="53"/>
      <c r="C137" s="53"/>
      <c r="D137" s="54"/>
    </row>
    <row r="138" spans="1:4" hidden="1">
      <c r="A138" s="52"/>
      <c r="B138" s="53"/>
      <c r="C138" s="53"/>
      <c r="D138" s="54"/>
    </row>
    <row r="139" spans="1:4" hidden="1">
      <c r="A139" s="52"/>
      <c r="B139" s="53"/>
      <c r="C139" s="53"/>
      <c r="D139" s="54"/>
    </row>
    <row r="140" spans="1:4" hidden="1">
      <c r="A140" s="52"/>
      <c r="B140" s="53"/>
      <c r="C140" s="53"/>
      <c r="D140" s="54"/>
    </row>
    <row r="141" spans="1:4" hidden="1">
      <c r="A141" s="52"/>
      <c r="B141" s="53"/>
      <c r="C141" s="53"/>
      <c r="D141" s="54"/>
    </row>
    <row r="142" spans="1:4" hidden="1">
      <c r="A142" s="52"/>
      <c r="B142" s="53"/>
      <c r="C142" s="53"/>
      <c r="D142" s="54"/>
    </row>
    <row r="143" spans="1:4" hidden="1">
      <c r="A143" s="52"/>
      <c r="B143" s="53"/>
      <c r="C143" s="53"/>
      <c r="D143" s="54"/>
    </row>
    <row r="144" spans="1:4" hidden="1">
      <c r="A144" s="52"/>
      <c r="B144" s="53"/>
      <c r="C144" s="53"/>
      <c r="D144" s="54"/>
    </row>
    <row r="145" spans="1:4" hidden="1">
      <c r="A145" s="52"/>
      <c r="B145" s="53"/>
      <c r="C145" s="53"/>
      <c r="D145" s="54"/>
    </row>
    <row r="146" spans="1:4" hidden="1">
      <c r="A146" s="52"/>
      <c r="B146" s="53"/>
      <c r="C146" s="53"/>
      <c r="D146" s="54"/>
    </row>
    <row r="147" spans="1:4" hidden="1">
      <c r="A147" s="52"/>
      <c r="B147" s="53"/>
      <c r="C147" s="53"/>
      <c r="D147" s="54"/>
    </row>
    <row r="148" spans="1:4" hidden="1">
      <c r="A148" s="52"/>
      <c r="B148" s="53"/>
      <c r="C148" s="53"/>
      <c r="D148" s="54"/>
    </row>
    <row r="149" spans="1:4" hidden="1">
      <c r="A149" s="52"/>
      <c r="B149" s="53"/>
      <c r="C149" s="53"/>
      <c r="D149" s="54"/>
    </row>
    <row r="150" spans="1:4" hidden="1">
      <c r="A150" s="52"/>
      <c r="B150" s="53"/>
      <c r="C150" s="53"/>
      <c r="D150" s="54"/>
    </row>
    <row r="151" spans="1:4" hidden="1">
      <c r="A151" s="52"/>
      <c r="B151" s="53"/>
      <c r="C151" s="53"/>
      <c r="D151" s="54"/>
    </row>
    <row r="152" spans="1:4" hidden="1">
      <c r="A152" s="52"/>
      <c r="B152" s="53"/>
      <c r="C152" s="53"/>
      <c r="D152" s="54"/>
    </row>
    <row r="153" spans="1:4" hidden="1">
      <c r="A153" s="52"/>
      <c r="B153" s="53"/>
      <c r="C153" s="53"/>
      <c r="D153" s="54"/>
    </row>
    <row r="154" spans="1:4" hidden="1">
      <c r="A154" s="52"/>
      <c r="B154" s="53"/>
      <c r="C154" s="53"/>
      <c r="D154" s="54"/>
    </row>
    <row r="155" spans="1:4" hidden="1">
      <c r="A155" s="52"/>
      <c r="B155" s="53"/>
      <c r="C155" s="53"/>
      <c r="D155" s="54"/>
    </row>
    <row r="156" spans="1:4" hidden="1">
      <c r="A156" s="52"/>
      <c r="B156" s="53"/>
      <c r="C156" s="53"/>
      <c r="D156" s="54"/>
    </row>
    <row r="157" spans="1:4" hidden="1">
      <c r="A157" s="52"/>
      <c r="B157" s="53"/>
      <c r="C157" s="53"/>
      <c r="D157" s="54"/>
    </row>
    <row r="158" spans="1:4" hidden="1">
      <c r="A158" s="52"/>
      <c r="B158" s="53"/>
      <c r="C158" s="53"/>
      <c r="D158" s="54"/>
    </row>
    <row r="159" spans="1:4" hidden="1">
      <c r="A159" s="52"/>
      <c r="B159" s="53"/>
      <c r="C159" s="53"/>
      <c r="D159" s="54"/>
    </row>
    <row r="160" spans="1:4" hidden="1">
      <c r="A160" s="52"/>
      <c r="B160" s="53"/>
      <c r="C160" s="53"/>
      <c r="D160" s="54"/>
    </row>
    <row r="161" spans="1:4" hidden="1">
      <c r="A161" s="52"/>
      <c r="B161" s="53"/>
      <c r="C161" s="53"/>
      <c r="D161" s="54"/>
    </row>
    <row r="162" spans="1:4" hidden="1">
      <c r="A162" s="52"/>
      <c r="B162" s="53"/>
      <c r="C162" s="53"/>
      <c r="D162" s="54"/>
    </row>
    <row r="163" spans="1:4" hidden="1">
      <c r="A163" s="52"/>
      <c r="B163" s="53"/>
      <c r="C163" s="53"/>
      <c r="D163" s="54"/>
    </row>
    <row r="164" spans="1:4" hidden="1">
      <c r="A164" s="52"/>
      <c r="B164" s="53"/>
      <c r="C164" s="53"/>
      <c r="D164" s="54"/>
    </row>
    <row r="165" spans="1:4" hidden="1">
      <c r="A165" s="52"/>
      <c r="B165" s="53"/>
      <c r="C165" s="53"/>
      <c r="D165" s="54"/>
    </row>
    <row r="166" spans="1:4" hidden="1">
      <c r="A166" s="52"/>
      <c r="B166" s="53"/>
      <c r="C166" s="53"/>
      <c r="D166" s="54"/>
    </row>
    <row r="167" spans="1:4" hidden="1">
      <c r="A167" s="52"/>
      <c r="B167" s="53"/>
      <c r="C167" s="53"/>
      <c r="D167" s="54"/>
    </row>
    <row r="168" spans="1:4" hidden="1">
      <c r="A168" s="52"/>
      <c r="B168" s="53"/>
      <c r="C168" s="53"/>
      <c r="D168" s="54"/>
    </row>
    <row r="169" spans="1:4" hidden="1">
      <c r="A169" s="52"/>
      <c r="B169" s="53"/>
      <c r="C169" s="53"/>
      <c r="D169" s="54"/>
    </row>
    <row r="170" spans="1:4" hidden="1">
      <c r="A170" s="52"/>
      <c r="B170" s="53"/>
      <c r="C170" s="53"/>
      <c r="D170" s="54"/>
    </row>
    <row r="171" spans="1:4" hidden="1">
      <c r="A171" s="52"/>
      <c r="B171" s="53"/>
      <c r="C171" s="53"/>
      <c r="D171" s="54"/>
    </row>
    <row r="172" spans="1:4" hidden="1">
      <c r="A172" s="52"/>
      <c r="B172" s="53"/>
      <c r="C172" s="53"/>
      <c r="D172" s="54"/>
    </row>
    <row r="173" spans="1:4" hidden="1">
      <c r="A173" s="52"/>
      <c r="B173" s="53"/>
      <c r="C173" s="53"/>
      <c r="D173" s="54"/>
    </row>
    <row r="174" spans="1:4" hidden="1">
      <c r="A174" s="52"/>
      <c r="B174" s="53"/>
      <c r="C174" s="53"/>
      <c r="D174" s="54"/>
    </row>
    <row r="175" spans="1:4" hidden="1">
      <c r="A175" s="52"/>
      <c r="B175" s="53"/>
      <c r="C175" s="53"/>
      <c r="D175" s="54"/>
    </row>
    <row r="176" spans="1:4" hidden="1">
      <c r="A176" s="52"/>
      <c r="B176" s="53"/>
      <c r="C176" s="53"/>
      <c r="D176" s="54"/>
    </row>
    <row r="177" spans="1:4" hidden="1">
      <c r="A177" s="52"/>
      <c r="B177" s="53"/>
      <c r="C177" s="53"/>
      <c r="D177" s="54"/>
    </row>
    <row r="178" spans="1:4" hidden="1">
      <c r="A178" s="52"/>
      <c r="B178" s="53"/>
      <c r="C178" s="53"/>
      <c r="D178" s="54"/>
    </row>
    <row r="179" spans="1:4" hidden="1">
      <c r="A179" s="52"/>
      <c r="B179" s="53"/>
      <c r="C179" s="53"/>
      <c r="D179" s="54"/>
    </row>
    <row r="180" spans="1:4" hidden="1">
      <c r="A180" s="52"/>
      <c r="B180" s="53"/>
      <c r="C180" s="53"/>
      <c r="D180" s="54"/>
    </row>
    <row r="181" spans="1:4" hidden="1">
      <c r="A181" s="52"/>
      <c r="B181" s="53"/>
      <c r="C181" s="53"/>
      <c r="D181" s="54"/>
    </row>
    <row r="182" spans="1:4" hidden="1">
      <c r="A182" s="52"/>
      <c r="B182" s="53"/>
      <c r="C182" s="53"/>
      <c r="D182" s="54"/>
    </row>
    <row r="183" spans="1:4" hidden="1">
      <c r="A183" s="52"/>
      <c r="B183" s="53"/>
      <c r="C183" s="53"/>
      <c r="D183" s="54"/>
    </row>
    <row r="184" spans="1:4" hidden="1">
      <c r="A184" s="52"/>
      <c r="B184" s="53"/>
      <c r="C184" s="53"/>
      <c r="D184" s="54"/>
    </row>
    <row r="185" spans="1:4" hidden="1">
      <c r="A185" s="52"/>
      <c r="B185" s="53"/>
      <c r="C185" s="53"/>
      <c r="D185" s="54"/>
    </row>
    <row r="186" spans="1:4" hidden="1">
      <c r="A186" s="52"/>
      <c r="B186" s="53"/>
      <c r="C186" s="53"/>
      <c r="D186" s="54"/>
    </row>
    <row r="187" spans="1:4" hidden="1">
      <c r="A187" s="52"/>
      <c r="B187" s="53"/>
      <c r="C187" s="53"/>
      <c r="D187" s="54"/>
    </row>
    <row r="188" spans="1:4" hidden="1">
      <c r="A188" s="52"/>
      <c r="B188" s="53"/>
      <c r="C188" s="53"/>
      <c r="D188" s="54"/>
    </row>
    <row r="189" spans="1:4" hidden="1">
      <c r="A189" s="52"/>
      <c r="B189" s="53"/>
      <c r="C189" s="53"/>
      <c r="D189" s="54"/>
    </row>
    <row r="190" spans="1:4" hidden="1">
      <c r="A190" s="52"/>
      <c r="B190" s="53"/>
      <c r="C190" s="53"/>
      <c r="D190" s="54"/>
    </row>
    <row r="191" spans="1:4" hidden="1">
      <c r="A191" s="52"/>
      <c r="B191" s="53"/>
      <c r="C191" s="53"/>
      <c r="D191" s="54"/>
    </row>
    <row r="192" spans="1:4" hidden="1">
      <c r="A192" s="52"/>
      <c r="B192" s="53"/>
      <c r="C192" s="53"/>
      <c r="D192" s="54"/>
    </row>
    <row r="193" spans="1:4" hidden="1">
      <c r="A193" s="52"/>
      <c r="B193" s="53"/>
      <c r="C193" s="53"/>
      <c r="D193" s="54"/>
    </row>
    <row r="194" spans="1:4" hidden="1">
      <c r="A194" s="52"/>
      <c r="B194" s="53"/>
      <c r="C194" s="53"/>
      <c r="D194" s="54"/>
    </row>
    <row r="195" spans="1:4" hidden="1">
      <c r="A195" s="52"/>
      <c r="B195" s="53"/>
      <c r="C195" s="53"/>
      <c r="D195" s="54"/>
    </row>
    <row r="196" spans="1:4" hidden="1">
      <c r="A196" s="52"/>
      <c r="B196" s="53"/>
      <c r="C196" s="53"/>
      <c r="D196" s="54"/>
    </row>
    <row r="197" spans="1:4" hidden="1">
      <c r="A197" s="52"/>
      <c r="B197" s="53"/>
      <c r="C197" s="53"/>
      <c r="D197" s="54"/>
    </row>
    <row r="198" spans="1:4" hidden="1">
      <c r="A198" s="52"/>
      <c r="B198" s="53"/>
      <c r="C198" s="53"/>
      <c r="D198" s="54"/>
    </row>
    <row r="199" spans="1:4" hidden="1">
      <c r="A199" s="52"/>
      <c r="B199" s="53"/>
      <c r="C199" s="53"/>
      <c r="D199" s="54"/>
    </row>
    <row r="200" spans="1:4" hidden="1">
      <c r="A200" s="52"/>
      <c r="B200" s="53"/>
      <c r="C200" s="53"/>
      <c r="D200" s="54"/>
    </row>
    <row r="201" spans="1:4" hidden="1">
      <c r="A201" s="52"/>
      <c r="B201" s="53"/>
      <c r="C201" s="53"/>
      <c r="D201" s="54"/>
    </row>
    <row r="202" spans="1:4" hidden="1">
      <c r="A202" s="52"/>
      <c r="B202" s="53"/>
      <c r="C202" s="53"/>
      <c r="D202" s="54"/>
    </row>
    <row r="203" spans="1:4" hidden="1">
      <c r="A203" s="52"/>
      <c r="B203" s="53"/>
      <c r="C203" s="53"/>
      <c r="D203" s="54"/>
    </row>
    <row r="204" spans="1:4" hidden="1">
      <c r="A204" s="52"/>
      <c r="B204" s="53"/>
      <c r="C204" s="53"/>
      <c r="D204" s="54"/>
    </row>
    <row r="205" spans="1:4" hidden="1">
      <c r="A205" s="52"/>
      <c r="B205" s="53"/>
      <c r="C205" s="53"/>
      <c r="D205" s="54"/>
    </row>
    <row r="206" spans="1:4" hidden="1">
      <c r="A206" s="52"/>
      <c r="B206" s="53"/>
      <c r="C206" s="53"/>
      <c r="D206" s="54"/>
    </row>
    <row r="207" spans="1:4" hidden="1">
      <c r="A207" s="52"/>
      <c r="B207" s="53"/>
      <c r="C207" s="53"/>
      <c r="D207" s="54"/>
    </row>
    <row r="208" spans="1:4" hidden="1">
      <c r="A208" s="52"/>
      <c r="B208" s="53"/>
      <c r="C208" s="53"/>
      <c r="D208" s="54"/>
    </row>
    <row r="209" spans="1:4" hidden="1">
      <c r="A209" s="52"/>
      <c r="B209" s="53"/>
      <c r="C209" s="53"/>
      <c r="D209" s="54"/>
    </row>
    <row r="210" spans="1:4" hidden="1">
      <c r="A210" s="52"/>
      <c r="B210" s="53"/>
      <c r="C210" s="53"/>
      <c r="D210" s="54"/>
    </row>
    <row r="211" spans="1:4" hidden="1"/>
    <row r="212" spans="1:4" hidden="1"/>
  </sheetData>
  <sheetProtection password="A8B4" sheet="1" objects="1" scenarios="1"/>
  <dataConsolidate/>
  <mergeCells count="65">
    <mergeCell ref="A32:C32"/>
    <mergeCell ref="A33:C33"/>
    <mergeCell ref="B16:C16"/>
    <mergeCell ref="B18:C18"/>
    <mergeCell ref="A30:C30"/>
    <mergeCell ref="A31:C31"/>
    <mergeCell ref="A1:C1"/>
    <mergeCell ref="A2:C2"/>
    <mergeCell ref="A5:E5"/>
    <mergeCell ref="A7:D7"/>
    <mergeCell ref="A9:D9"/>
    <mergeCell ref="A10:D10"/>
    <mergeCell ref="A4:E4"/>
    <mergeCell ref="A3:E3"/>
    <mergeCell ref="A11:C11"/>
    <mergeCell ref="A12:C12"/>
    <mergeCell ref="A13:C13"/>
    <mergeCell ref="B14:C14"/>
    <mergeCell ref="B26:C26"/>
    <mergeCell ref="B27:C27"/>
    <mergeCell ref="A29:C29"/>
    <mergeCell ref="A20:C20"/>
    <mergeCell ref="B21:C21"/>
    <mergeCell ref="B22:C22"/>
    <mergeCell ref="B23:C23"/>
    <mergeCell ref="B25:C25"/>
    <mergeCell ref="B15:C15"/>
    <mergeCell ref="A14:A19"/>
    <mergeCell ref="A35:D35"/>
    <mergeCell ref="A37:D37"/>
    <mergeCell ref="A38:D38"/>
    <mergeCell ref="A39:C39"/>
    <mergeCell ref="A34:C34"/>
    <mergeCell ref="A50:C50"/>
    <mergeCell ref="A63:C63"/>
    <mergeCell ref="A64:C64"/>
    <mergeCell ref="A65:C65"/>
    <mergeCell ref="A66:C66"/>
    <mergeCell ref="A57:C57"/>
    <mergeCell ref="A58:C58"/>
    <mergeCell ref="A59:C59"/>
    <mergeCell ref="A60:C60"/>
    <mergeCell ref="A61:C61"/>
    <mergeCell ref="A62:C62"/>
    <mergeCell ref="A53:A56"/>
    <mergeCell ref="B53:C53"/>
    <mergeCell ref="B55:C55"/>
    <mergeCell ref="B56:C56"/>
    <mergeCell ref="A51:C51"/>
    <mergeCell ref="A69:C69"/>
    <mergeCell ref="A70:C70"/>
    <mergeCell ref="B46:C46"/>
    <mergeCell ref="A21:A28"/>
    <mergeCell ref="A67:C67"/>
    <mergeCell ref="A68:C68"/>
    <mergeCell ref="A45:C45"/>
    <mergeCell ref="A47:C47"/>
    <mergeCell ref="A48:C48"/>
    <mergeCell ref="B49:C49"/>
    <mergeCell ref="A40:C40"/>
    <mergeCell ref="A41:C41"/>
    <mergeCell ref="A42:C42"/>
    <mergeCell ref="A43:C43"/>
    <mergeCell ref="A44:C44"/>
    <mergeCell ref="A52:C52"/>
  </mergeCells>
  <conditionalFormatting sqref="E24">
    <cfRule type="cellIs" dxfId="28" priority="33" stopIfTrue="1" operator="greaterThan">
      <formula>$E$23</formula>
    </cfRule>
  </conditionalFormatting>
  <conditionalFormatting sqref="E54">
    <cfRule type="cellIs" dxfId="27" priority="13" stopIfTrue="1" operator="greaterThan">
      <formula>ROUND(0.2*($E$70*1.2),1)</formula>
    </cfRule>
  </conditionalFormatting>
  <conditionalFormatting sqref="E17">
    <cfRule type="cellIs" dxfId="26" priority="9" stopIfTrue="1" operator="equal">
      <formula>$E$16</formula>
    </cfRule>
    <cfRule type="cellIs" dxfId="25" priority="10" stopIfTrue="1" operator="greaterThan">
      <formula>$E$16</formula>
    </cfRule>
  </conditionalFormatting>
  <conditionalFormatting sqref="E19">
    <cfRule type="cellIs" dxfId="24" priority="6" operator="greaterThan">
      <formula>$E$18</formula>
    </cfRule>
  </conditionalFormatting>
  <conditionalFormatting sqref="E28">
    <cfRule type="cellIs" dxfId="23" priority="5" operator="greaterThan">
      <formula>$E$27</formula>
    </cfRule>
  </conditionalFormatting>
  <conditionalFormatting sqref="E46">
    <cfRule type="cellIs" dxfId="22" priority="4" operator="greaterThan">
      <formula>$E$45</formula>
    </cfRule>
  </conditionalFormatting>
  <conditionalFormatting sqref="E52">
    <cfRule type="cellIs" dxfId="21" priority="2" operator="notEqual">
      <formula>$E$53+$E$55+$E$56</formula>
    </cfRule>
  </conditionalFormatting>
  <conditionalFormatting sqref="E49">
    <cfRule type="cellIs" dxfId="20" priority="1" operator="greaterThan">
      <formula>$E$48</formula>
    </cfRule>
  </conditionalFormatting>
  <dataValidations xWindow="703" yWindow="387" count="2">
    <dataValidation type="list" allowBlank="1" showInputMessage="1" showErrorMessage="1" prompt="Proszę o wybranie nazwy uczelni z listy rozwijanej." sqref="A3:E3">
      <formula1>nazwa_uczelni</formula1>
    </dataValidation>
    <dataValidation type="custom" allowBlank="1" showInputMessage="1" showErrorMessage="1" errorTitle="Znaki po przecinku" error="Wpisana wartość może mieć wyłącznie 1 znak po przecinku." sqref="E14:E19 E21:E30 E32:E33 E41:E49 E51 E53:E56 E58:E59 E61:E62 E65:E66 E68:E69">
      <formula1>MOD(E14*10,1)=0</formula1>
    </dataValidation>
  </dataValidations>
  <printOptions horizontalCentered="1"/>
  <pageMargins left="0.39370078740157483" right="0.39370078740157483" top="0.39370078740157483" bottom="0.47244094488188981" header="0.23622047244094491" footer="0.31496062992125984"/>
  <pageSetup paperSize="9" scale="54" fitToHeight="2" orientation="portrait" useFirstPageNumber="1" r:id="rId1"/>
  <headerFooter alignWithMargins="0">
    <oddFooter>&amp;C&amp;P</oddFooter>
  </headerFooter>
  <rowBreaks count="2" manualBreakCount="2">
    <brk id="34" max="16383" man="1"/>
    <brk id="71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Q91"/>
  <sheetViews>
    <sheetView view="pageBreakPreview" topLeftCell="A19" zoomScaleNormal="100" zoomScaleSheetLayoutView="100" workbookViewId="0">
      <selection activeCell="E36" sqref="E36"/>
    </sheetView>
  </sheetViews>
  <sheetFormatPr defaultColWidth="0" defaultRowHeight="12.75" zeroHeight="1"/>
  <cols>
    <col min="1" max="1" width="6.125" style="29" customWidth="1"/>
    <col min="2" max="2" width="9" style="29" customWidth="1"/>
    <col min="3" max="3" width="49.25" style="29" customWidth="1"/>
    <col min="4" max="4" width="4.875" style="29" customWidth="1"/>
    <col min="5" max="5" width="16.75" style="29" customWidth="1"/>
    <col min="6" max="6" width="9" style="28" customWidth="1"/>
    <col min="7" max="7" width="28.25" style="28" customWidth="1"/>
    <col min="8" max="9" width="9" style="28" customWidth="1"/>
    <col min="10" max="17" width="0" style="29" hidden="1" customWidth="1"/>
    <col min="18" max="16384" width="9" style="29" hidden="1"/>
  </cols>
  <sheetData>
    <row r="1" spans="1:17" ht="28.5" customHeight="1">
      <c r="A1" s="184" t="str">
        <f>'dział I'!A3</f>
        <v>UNIWERSYTET MEDYCZNY W BIAŁYMSTOKU</v>
      </c>
    </row>
    <row r="2" spans="1:17" s="56" customFormat="1" ht="32.1" customHeight="1">
      <c r="A2" s="280" t="s">
        <v>119</v>
      </c>
      <c r="B2" s="280"/>
      <c r="C2" s="280"/>
      <c r="D2" s="280"/>
      <c r="E2" s="280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7.5" customHeight="1" thickBot="1">
      <c r="A3" s="58"/>
      <c r="B3" s="58"/>
      <c r="C3" s="58"/>
      <c r="D3" s="58"/>
      <c r="J3" s="28"/>
      <c r="K3" s="28"/>
      <c r="L3" s="28"/>
      <c r="M3" s="28"/>
      <c r="N3" s="28"/>
      <c r="O3" s="28"/>
      <c r="P3" s="28"/>
      <c r="Q3" s="28"/>
    </row>
    <row r="4" spans="1:17" s="1" customFormat="1" ht="28.5" customHeight="1">
      <c r="A4" s="274" t="s">
        <v>23</v>
      </c>
      <c r="B4" s="275"/>
      <c r="C4" s="275"/>
      <c r="D4" s="276"/>
      <c r="E4" s="138" t="s">
        <v>126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s="63" customFormat="1" ht="13.5" customHeight="1">
      <c r="A5" s="277">
        <v>1</v>
      </c>
      <c r="B5" s="278"/>
      <c r="C5" s="278"/>
      <c r="D5" s="279"/>
      <c r="E5" s="151">
        <v>2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17" s="1" customFormat="1" ht="21.95" customHeight="1">
      <c r="A6" s="292" t="s">
        <v>82</v>
      </c>
      <c r="B6" s="293"/>
      <c r="C6" s="293"/>
      <c r="D6" s="131" t="s">
        <v>7</v>
      </c>
      <c r="E6" s="72">
        <v>2388.6999999999998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s="1" customFormat="1" ht="21.95" customHeight="1">
      <c r="A7" s="203" t="s">
        <v>67</v>
      </c>
      <c r="B7" s="291" t="s">
        <v>95</v>
      </c>
      <c r="C7" s="294"/>
      <c r="D7" s="141" t="s">
        <v>10</v>
      </c>
      <c r="E7" s="72">
        <v>669.6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s="1" customFormat="1" ht="21.95" customHeight="1">
      <c r="A8" s="295" t="s">
        <v>122</v>
      </c>
      <c r="B8" s="296"/>
      <c r="C8" s="296"/>
      <c r="D8" s="141" t="s">
        <v>12</v>
      </c>
      <c r="E8" s="73">
        <f>E9+E11+E12+E13</f>
        <v>9802.7999999999993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s="1" customFormat="1" ht="21.95" customHeight="1">
      <c r="A9" s="285" t="s">
        <v>27</v>
      </c>
      <c r="B9" s="284" t="s">
        <v>83</v>
      </c>
      <c r="C9" s="284"/>
      <c r="D9" s="141" t="s">
        <v>14</v>
      </c>
      <c r="E9" s="74">
        <v>7370.8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s="1" customFormat="1" ht="21.95" customHeight="1">
      <c r="A10" s="286"/>
      <c r="B10" s="202" t="s">
        <v>109</v>
      </c>
      <c r="C10" s="196" t="s">
        <v>84</v>
      </c>
      <c r="D10" s="141" t="s">
        <v>16</v>
      </c>
      <c r="E10" s="74">
        <v>181</v>
      </c>
      <c r="F10" s="2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1" customFormat="1" ht="21.95" customHeight="1">
      <c r="A11" s="286"/>
      <c r="B11" s="284" t="s">
        <v>85</v>
      </c>
      <c r="C11" s="284"/>
      <c r="D11" s="141" t="s">
        <v>18</v>
      </c>
      <c r="E11" s="74">
        <v>1960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1" customFormat="1" ht="21.95" customHeight="1">
      <c r="A12" s="286"/>
      <c r="B12" s="284" t="s">
        <v>86</v>
      </c>
      <c r="C12" s="284"/>
      <c r="D12" s="141" t="s">
        <v>20</v>
      </c>
      <c r="E12" s="74"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1" customFormat="1" ht="21.95" customHeight="1">
      <c r="A13" s="287"/>
      <c r="B13" s="291" t="s">
        <v>87</v>
      </c>
      <c r="C13" s="291"/>
      <c r="D13" s="141" t="s">
        <v>34</v>
      </c>
      <c r="E13" s="74">
        <v>472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1" customFormat="1" ht="21.95" customHeight="1">
      <c r="A14" s="297" t="s">
        <v>265</v>
      </c>
      <c r="B14" s="283"/>
      <c r="C14" s="283"/>
      <c r="D14" s="141" t="s">
        <v>37</v>
      </c>
      <c r="E14" s="132">
        <f>E15+E23+E29+E33</f>
        <v>9896.7000000000007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1" customFormat="1" ht="21.95" customHeight="1">
      <c r="A15" s="285" t="s">
        <v>27</v>
      </c>
      <c r="B15" s="298" t="s">
        <v>137</v>
      </c>
      <c r="C15" s="298"/>
      <c r="D15" s="131">
        <v>10</v>
      </c>
      <c r="E15" s="132">
        <f>SUM(E16:E22)</f>
        <v>5174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1" customFormat="1" ht="21.95" customHeight="1">
      <c r="A16" s="286"/>
      <c r="B16" s="288" t="s">
        <v>27</v>
      </c>
      <c r="C16" s="146" t="s">
        <v>89</v>
      </c>
      <c r="D16" s="131">
        <v>11</v>
      </c>
      <c r="E16" s="74">
        <v>3040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1" customFormat="1" ht="21.95" customHeight="1">
      <c r="A17" s="286"/>
      <c r="B17" s="289"/>
      <c r="C17" s="146" t="s">
        <v>90</v>
      </c>
      <c r="D17" s="131">
        <v>12</v>
      </c>
      <c r="E17" s="74">
        <v>83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" customFormat="1" ht="21.95" customHeight="1">
      <c r="A18" s="286"/>
      <c r="B18" s="289"/>
      <c r="C18" s="146" t="s">
        <v>266</v>
      </c>
      <c r="D18" s="131">
        <v>13</v>
      </c>
      <c r="E18" s="74">
        <v>2036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" customFormat="1" ht="21.95" customHeight="1">
      <c r="A19" s="286"/>
      <c r="B19" s="289"/>
      <c r="C19" s="146" t="s">
        <v>267</v>
      </c>
      <c r="D19" s="131">
        <f t="shared" ref="D19:D33" si="0">D18+1</f>
        <v>14</v>
      </c>
      <c r="E19" s="74"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1" customFormat="1" ht="21.95" customHeight="1">
      <c r="A20" s="286"/>
      <c r="B20" s="289"/>
      <c r="C20" s="146" t="s">
        <v>268</v>
      </c>
      <c r="D20" s="131">
        <f t="shared" si="0"/>
        <v>15</v>
      </c>
      <c r="E20" s="74"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" customFormat="1" ht="21.95" customHeight="1">
      <c r="A21" s="286"/>
      <c r="B21" s="289"/>
      <c r="C21" s="146" t="s">
        <v>269</v>
      </c>
      <c r="D21" s="131">
        <f t="shared" si="0"/>
        <v>16</v>
      </c>
      <c r="E21" s="74"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1" customFormat="1" ht="21.95" customHeight="1">
      <c r="A22" s="286"/>
      <c r="B22" s="290"/>
      <c r="C22" s="146" t="s">
        <v>91</v>
      </c>
      <c r="D22" s="131">
        <f t="shared" si="0"/>
        <v>17</v>
      </c>
      <c r="E22" s="74">
        <v>15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" customFormat="1" ht="21.95" customHeight="1">
      <c r="A23" s="286"/>
      <c r="B23" s="298" t="s">
        <v>140</v>
      </c>
      <c r="C23" s="298"/>
      <c r="D23" s="131">
        <f t="shared" si="0"/>
        <v>18</v>
      </c>
      <c r="E23" s="132">
        <f>SUM(E24:E28)</f>
        <v>181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1" customFormat="1" ht="21.95" customHeight="1">
      <c r="A24" s="286"/>
      <c r="B24" s="288" t="s">
        <v>27</v>
      </c>
      <c r="C24" s="146" t="s">
        <v>89</v>
      </c>
      <c r="D24" s="131">
        <f t="shared" si="0"/>
        <v>19</v>
      </c>
      <c r="E24" s="74">
        <v>56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1" customFormat="1" ht="21.95" customHeight="1">
      <c r="A25" s="286"/>
      <c r="B25" s="289"/>
      <c r="C25" s="146" t="s">
        <v>91</v>
      </c>
      <c r="D25" s="131">
        <f t="shared" si="0"/>
        <v>20</v>
      </c>
      <c r="E25" s="74"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1" customFormat="1" ht="21.95" customHeight="1">
      <c r="A26" s="286"/>
      <c r="B26" s="289"/>
      <c r="C26" s="146" t="s">
        <v>270</v>
      </c>
      <c r="D26" s="131">
        <f t="shared" si="0"/>
        <v>21</v>
      </c>
      <c r="E26" s="74">
        <v>110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1" customFormat="1" ht="21.95" customHeight="1">
      <c r="A27" s="286"/>
      <c r="B27" s="289"/>
      <c r="C27" s="146" t="s">
        <v>90</v>
      </c>
      <c r="D27" s="131">
        <f t="shared" si="0"/>
        <v>22</v>
      </c>
      <c r="E27" s="74">
        <v>15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1" customFormat="1" ht="21.95" customHeight="1">
      <c r="A28" s="286"/>
      <c r="B28" s="148"/>
      <c r="C28" s="146" t="s">
        <v>268</v>
      </c>
      <c r="D28" s="131">
        <f t="shared" si="0"/>
        <v>23</v>
      </c>
      <c r="E28" s="74">
        <v>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1" customFormat="1" ht="21.95" customHeight="1">
      <c r="A29" s="286"/>
      <c r="B29" s="283" t="s">
        <v>118</v>
      </c>
      <c r="C29" s="283"/>
      <c r="D29" s="131">
        <f t="shared" si="0"/>
        <v>24</v>
      </c>
      <c r="E29" s="74">
        <v>4527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1" customFormat="1" ht="21.95" customHeight="1">
      <c r="A30" s="286"/>
      <c r="B30" s="288" t="s">
        <v>4</v>
      </c>
      <c r="C30" s="147" t="s">
        <v>92</v>
      </c>
      <c r="D30" s="131">
        <f t="shared" si="0"/>
        <v>25</v>
      </c>
      <c r="E30" s="74">
        <v>531.70000000000005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1" customFormat="1" ht="21.95" customHeight="1">
      <c r="A31" s="286"/>
      <c r="B31" s="289"/>
      <c r="C31" s="147" t="s">
        <v>93</v>
      </c>
      <c r="D31" s="131">
        <f t="shared" si="0"/>
        <v>26</v>
      </c>
      <c r="E31" s="74">
        <v>104.5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s="1" customFormat="1" ht="21.95" customHeight="1">
      <c r="A32" s="286"/>
      <c r="B32" s="290"/>
      <c r="C32" s="147" t="s">
        <v>94</v>
      </c>
      <c r="D32" s="131">
        <f t="shared" si="0"/>
        <v>27</v>
      </c>
      <c r="E32" s="74">
        <v>1859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s="1" customFormat="1" ht="36" customHeight="1">
      <c r="A33" s="287"/>
      <c r="B33" s="283" t="s">
        <v>129</v>
      </c>
      <c r="C33" s="283"/>
      <c r="D33" s="131">
        <f t="shared" si="0"/>
        <v>28</v>
      </c>
      <c r="E33" s="74">
        <v>14.7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s="1" customFormat="1" ht="21.95" customHeight="1">
      <c r="A34" s="292" t="s">
        <v>128</v>
      </c>
      <c r="B34" s="293"/>
      <c r="C34" s="293"/>
      <c r="D34" s="131">
        <f>D33+1</f>
        <v>29</v>
      </c>
      <c r="E34" s="75">
        <f>E6+E8-E14</f>
        <v>2294.7999999999993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s="1" customFormat="1" ht="21.95" customHeight="1" thickBot="1">
      <c r="A35" s="201" t="s">
        <v>67</v>
      </c>
      <c r="B35" s="281" t="s">
        <v>95</v>
      </c>
      <c r="C35" s="282"/>
      <c r="D35" s="133">
        <f>D34+1</f>
        <v>30</v>
      </c>
      <c r="E35" s="76">
        <v>811.7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7.5" customHeight="1">
      <c r="A36" s="58"/>
      <c r="B36" s="58"/>
      <c r="C36" s="58"/>
      <c r="D36" s="58"/>
      <c r="J36" s="28"/>
      <c r="K36" s="28"/>
      <c r="L36" s="28"/>
      <c r="M36" s="28"/>
      <c r="N36" s="28"/>
      <c r="O36" s="28"/>
      <c r="P36" s="28"/>
      <c r="Q36" s="28"/>
    </row>
    <row r="37" spans="1:17">
      <c r="A37" s="167"/>
      <c r="B37" s="167"/>
      <c r="C37" s="167"/>
      <c r="D37" s="167"/>
      <c r="E37" s="28"/>
    </row>
    <row r="38" spans="1:17">
      <c r="A38" s="167"/>
      <c r="B38" s="167"/>
      <c r="C38" s="167"/>
      <c r="D38" s="167"/>
      <c r="E38" s="28"/>
    </row>
    <row r="39" spans="1:17">
      <c r="A39" s="167"/>
      <c r="B39" s="167"/>
      <c r="C39" s="167"/>
      <c r="D39" s="167"/>
      <c r="E39" s="28"/>
    </row>
    <row r="40" spans="1:17">
      <c r="A40" s="167"/>
      <c r="B40" s="167"/>
      <c r="C40" s="167"/>
      <c r="D40" s="167"/>
      <c r="E40" s="28"/>
    </row>
    <row r="41" spans="1:17">
      <c r="A41" s="167"/>
      <c r="B41" s="167"/>
      <c r="C41" s="167"/>
      <c r="D41" s="167"/>
      <c r="E41" s="28"/>
    </row>
    <row r="42" spans="1:17">
      <c r="A42" s="167"/>
      <c r="B42" s="167"/>
      <c r="C42" s="167"/>
      <c r="D42" s="167"/>
      <c r="E42" s="28"/>
    </row>
    <row r="43" spans="1:17" hidden="1">
      <c r="A43" s="35"/>
      <c r="B43" s="35"/>
      <c r="C43" s="35"/>
      <c r="D43" s="35"/>
    </row>
    <row r="44" spans="1:17" hidden="1">
      <c r="A44" s="35"/>
      <c r="B44" s="35"/>
      <c r="C44" s="35"/>
      <c r="D44" s="35"/>
    </row>
    <row r="45" spans="1:17" hidden="1">
      <c r="A45" s="35"/>
      <c r="B45" s="35"/>
      <c r="C45" s="35"/>
      <c r="D45" s="35"/>
    </row>
    <row r="46" spans="1:17" hidden="1">
      <c r="A46" s="35"/>
      <c r="B46" s="35"/>
      <c r="C46" s="35"/>
      <c r="D46" s="35"/>
    </row>
    <row r="47" spans="1:17" hidden="1">
      <c r="A47" s="35"/>
      <c r="B47" s="35"/>
      <c r="C47" s="35"/>
      <c r="D47" s="35"/>
    </row>
    <row r="48" spans="1:17" hidden="1">
      <c r="A48" s="35"/>
      <c r="B48" s="35"/>
      <c r="C48" s="35"/>
      <c r="D48" s="35"/>
    </row>
    <row r="49" spans="1:4" hidden="1">
      <c r="A49" s="35"/>
      <c r="B49" s="35"/>
      <c r="C49" s="35"/>
      <c r="D49" s="35"/>
    </row>
    <row r="50" spans="1:4" hidden="1">
      <c r="A50" s="35"/>
      <c r="B50" s="35"/>
      <c r="C50" s="35"/>
      <c r="D50" s="35"/>
    </row>
    <row r="51" spans="1:4" hidden="1">
      <c r="A51" s="35"/>
      <c r="B51" s="35"/>
      <c r="C51" s="35"/>
      <c r="D51" s="35"/>
    </row>
    <row r="52" spans="1:4" hidden="1">
      <c r="A52" s="35"/>
      <c r="B52" s="35"/>
      <c r="C52" s="35"/>
      <c r="D52" s="35"/>
    </row>
    <row r="53" spans="1:4" hidden="1">
      <c r="A53" s="35"/>
      <c r="B53" s="35"/>
      <c r="C53" s="35"/>
      <c r="D53" s="35"/>
    </row>
    <row r="54" spans="1:4" hidden="1">
      <c r="A54" s="35"/>
      <c r="B54" s="35"/>
      <c r="C54" s="35"/>
      <c r="D54" s="35"/>
    </row>
    <row r="55" spans="1:4" hidden="1">
      <c r="A55" s="35"/>
      <c r="B55" s="35"/>
      <c r="C55" s="35"/>
      <c r="D55" s="35"/>
    </row>
    <row r="56" spans="1:4" hidden="1">
      <c r="A56" s="35"/>
      <c r="B56" s="35"/>
      <c r="C56" s="35"/>
      <c r="D56" s="35"/>
    </row>
    <row r="57" spans="1:4" hidden="1">
      <c r="A57" s="35"/>
      <c r="B57" s="35"/>
      <c r="C57" s="35"/>
      <c r="D57" s="35"/>
    </row>
    <row r="58" spans="1:4" hidden="1">
      <c r="A58" s="35"/>
      <c r="B58" s="35"/>
      <c r="C58" s="35"/>
      <c r="D58" s="35"/>
    </row>
    <row r="59" spans="1:4" hidden="1">
      <c r="A59" s="35"/>
      <c r="B59" s="35"/>
      <c r="C59" s="35"/>
      <c r="D59" s="35"/>
    </row>
    <row r="60" spans="1:4" hidden="1">
      <c r="A60" s="35"/>
      <c r="B60" s="35"/>
      <c r="C60" s="35"/>
      <c r="D60" s="35"/>
    </row>
    <row r="61" spans="1:4" hidden="1">
      <c r="A61" s="35"/>
      <c r="B61" s="35"/>
      <c r="C61" s="35"/>
      <c r="D61" s="35"/>
    </row>
    <row r="62" spans="1:4" hidden="1">
      <c r="A62" s="35"/>
      <c r="B62" s="35"/>
      <c r="C62" s="35"/>
      <c r="D62" s="35"/>
    </row>
    <row r="63" spans="1:4" hidden="1">
      <c r="A63" s="35"/>
      <c r="B63" s="35"/>
      <c r="C63" s="35"/>
      <c r="D63" s="35"/>
    </row>
    <row r="64" spans="1:4" hidden="1">
      <c r="A64" s="35"/>
      <c r="B64" s="35"/>
      <c r="C64" s="35"/>
      <c r="D64" s="35"/>
    </row>
    <row r="65" spans="1:4" hidden="1">
      <c r="A65" s="35"/>
      <c r="B65" s="35"/>
      <c r="C65" s="35"/>
      <c r="D65" s="35"/>
    </row>
    <row r="66" spans="1:4" hidden="1">
      <c r="A66" s="35"/>
      <c r="B66" s="35"/>
      <c r="C66" s="35"/>
      <c r="D66" s="35"/>
    </row>
    <row r="67" spans="1:4" hidden="1">
      <c r="A67" s="35"/>
      <c r="B67" s="35"/>
      <c r="C67" s="35"/>
      <c r="D67" s="35"/>
    </row>
    <row r="68" spans="1:4" hidden="1">
      <c r="A68" s="35"/>
      <c r="B68" s="35"/>
      <c r="C68" s="35"/>
      <c r="D68" s="35"/>
    </row>
    <row r="69" spans="1:4" hidden="1">
      <c r="A69" s="35"/>
      <c r="B69" s="35"/>
      <c r="C69" s="35"/>
      <c r="D69" s="35"/>
    </row>
    <row r="70" spans="1:4" hidden="1">
      <c r="A70" s="35"/>
      <c r="B70" s="35"/>
      <c r="C70" s="35"/>
      <c r="D70" s="35"/>
    </row>
    <row r="71" spans="1:4" hidden="1">
      <c r="A71" s="35"/>
      <c r="B71" s="35"/>
      <c r="C71" s="35"/>
      <c r="D71" s="35"/>
    </row>
    <row r="72" spans="1:4" hidden="1">
      <c r="A72" s="35"/>
      <c r="B72" s="35"/>
      <c r="C72" s="35"/>
      <c r="D72" s="35"/>
    </row>
    <row r="73" spans="1:4" hidden="1">
      <c r="A73" s="35"/>
      <c r="B73" s="35"/>
      <c r="C73" s="35"/>
      <c r="D73" s="35"/>
    </row>
    <row r="74" spans="1:4" hidden="1">
      <c r="A74" s="35"/>
      <c r="B74" s="35"/>
      <c r="C74" s="35"/>
      <c r="D74" s="35"/>
    </row>
    <row r="75" spans="1:4" hidden="1">
      <c r="A75" s="35"/>
      <c r="B75" s="35"/>
      <c r="C75" s="35"/>
      <c r="D75" s="35"/>
    </row>
    <row r="76" spans="1:4" hidden="1">
      <c r="A76" s="35"/>
      <c r="B76" s="35"/>
      <c r="C76" s="35"/>
      <c r="D76" s="35"/>
    </row>
    <row r="77" spans="1:4" hidden="1">
      <c r="A77" s="35"/>
      <c r="B77" s="35"/>
      <c r="C77" s="35"/>
      <c r="D77" s="35"/>
    </row>
    <row r="78" spans="1:4" hidden="1">
      <c r="A78" s="35"/>
      <c r="B78" s="35"/>
      <c r="C78" s="35"/>
      <c r="D78" s="35"/>
    </row>
    <row r="79" spans="1:4" hidden="1">
      <c r="A79" s="35"/>
      <c r="B79" s="35"/>
      <c r="C79" s="35"/>
      <c r="D79" s="35"/>
    </row>
    <row r="80" spans="1:4" hidden="1">
      <c r="A80" s="35"/>
      <c r="B80" s="35"/>
      <c r="C80" s="35"/>
      <c r="D80" s="35"/>
    </row>
    <row r="81" spans="1:4" hidden="1">
      <c r="A81" s="35"/>
      <c r="B81" s="35"/>
      <c r="C81" s="35"/>
      <c r="D81" s="35"/>
    </row>
    <row r="82" spans="1:4" hidden="1">
      <c r="A82" s="35"/>
      <c r="B82" s="35"/>
      <c r="C82" s="35"/>
      <c r="D82" s="35"/>
    </row>
    <row r="83" spans="1:4" hidden="1">
      <c r="A83" s="35"/>
      <c r="B83" s="35"/>
      <c r="C83" s="35"/>
      <c r="D83" s="35"/>
    </row>
    <row r="84" spans="1:4" hidden="1">
      <c r="A84" s="35"/>
      <c r="B84" s="35"/>
      <c r="C84" s="35"/>
      <c r="D84" s="35"/>
    </row>
    <row r="85" spans="1:4" hidden="1">
      <c r="A85" s="35"/>
      <c r="B85" s="35"/>
      <c r="C85" s="35"/>
      <c r="D85" s="35"/>
    </row>
    <row r="86" spans="1:4" hidden="1">
      <c r="A86" s="35"/>
      <c r="B86" s="35"/>
      <c r="C86" s="35"/>
      <c r="D86" s="35"/>
    </row>
    <row r="87" spans="1:4" hidden="1">
      <c r="A87" s="35"/>
      <c r="B87" s="35"/>
      <c r="C87" s="35"/>
      <c r="D87" s="35"/>
    </row>
    <row r="88" spans="1:4" hidden="1">
      <c r="A88" s="35"/>
      <c r="B88" s="35"/>
      <c r="C88" s="35"/>
      <c r="D88" s="35"/>
    </row>
    <row r="89" spans="1:4" hidden="1">
      <c r="A89" s="35"/>
      <c r="B89" s="35"/>
      <c r="C89" s="35"/>
      <c r="D89" s="35"/>
    </row>
    <row r="90" spans="1:4" hidden="1">
      <c r="A90" s="35"/>
      <c r="B90" s="35"/>
      <c r="C90" s="35"/>
      <c r="D90" s="35"/>
    </row>
    <row r="91" spans="1:4" hidden="1">
      <c r="A91" s="35"/>
      <c r="B91" s="35"/>
      <c r="C91" s="35"/>
      <c r="D91" s="35"/>
    </row>
  </sheetData>
  <sheetProtection password="A8B4" sheet="1" objects="1" scenarios="1" insertHyperlinks="0" sort="0" autoFilter="0"/>
  <mergeCells count="22">
    <mergeCell ref="B7:C7"/>
    <mergeCell ref="A8:C8"/>
    <mergeCell ref="A14:C14"/>
    <mergeCell ref="B15:C15"/>
    <mergeCell ref="B23:C23"/>
    <mergeCell ref="A9:A13"/>
    <mergeCell ref="A4:D4"/>
    <mergeCell ref="A5:D5"/>
    <mergeCell ref="A2:E2"/>
    <mergeCell ref="B35:C35"/>
    <mergeCell ref="B29:C29"/>
    <mergeCell ref="B9:C9"/>
    <mergeCell ref="B11:C11"/>
    <mergeCell ref="A15:A33"/>
    <mergeCell ref="B16:B22"/>
    <mergeCell ref="B12:C12"/>
    <mergeCell ref="B13:C13"/>
    <mergeCell ref="B24:B27"/>
    <mergeCell ref="B30:B32"/>
    <mergeCell ref="B33:C33"/>
    <mergeCell ref="A34:C34"/>
    <mergeCell ref="A6:C6"/>
  </mergeCells>
  <conditionalFormatting sqref="E10">
    <cfRule type="cellIs" dxfId="19" priority="6" stopIfTrue="1" operator="greaterThan">
      <formula>ROUND(0.06*$E$9,1)</formula>
    </cfRule>
  </conditionalFormatting>
  <conditionalFormatting sqref="E33">
    <cfRule type="cellIs" dxfId="18" priority="5" stopIfTrue="1" operator="greaterThan">
      <formula>ROUND($E$9*0.002,1)</formula>
    </cfRule>
  </conditionalFormatting>
  <conditionalFormatting sqref="E29">
    <cfRule type="cellIs" dxfId="17" priority="4" stopIfTrue="1" operator="lessThan">
      <formula>$E$30+$E$31+$E$32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E6:E7 E9:E14 E16:E22 E24:E33 E35">
      <formula1>MOD(E6*10,1)=0</formula1>
    </dataValidation>
  </dataValidations>
  <printOptions horizontalCentered="1"/>
  <pageMargins left="0.39370078740157483" right="0.39370078740157483" top="0.39370078740157483" bottom="0.31496062992125984" header="0.39370078740157483" footer="0.19685039370078741"/>
  <pageSetup paperSize="9" scale="90" firstPageNumber="3" fitToHeight="2" orientation="portrait" useFirstPageNumber="1" r:id="rId1"/>
  <headerFooter alignWithMargins="0">
    <oddFooter>&amp;C&amp;10&amp;P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3">
    <pageSetUpPr fitToPage="1"/>
  </sheetPr>
  <dimension ref="A1:J42"/>
  <sheetViews>
    <sheetView topLeftCell="A10" zoomScaleNormal="100" workbookViewId="0">
      <selection activeCell="F37" sqref="F37"/>
    </sheetView>
  </sheetViews>
  <sheetFormatPr defaultColWidth="0" defaultRowHeight="14.25" zeroHeight="1"/>
  <cols>
    <col min="1" max="1" width="7.625" customWidth="1"/>
    <col min="2" max="2" width="6.125" customWidth="1"/>
    <col min="3" max="3" width="9" customWidth="1"/>
    <col min="4" max="4" width="49.25" customWidth="1"/>
    <col min="5" max="5" width="4.875" customWidth="1"/>
    <col min="6" max="6" width="16.75" customWidth="1"/>
    <col min="7" max="7" width="9" customWidth="1"/>
    <col min="8" max="8" width="23.75" customWidth="1"/>
    <col min="9" max="10" width="9" customWidth="1"/>
    <col min="11" max="16384" width="9" hidden="1"/>
  </cols>
  <sheetData>
    <row r="1" spans="1:10" ht="17.25" customHeight="1">
      <c r="A1" s="185" t="str">
        <f>'dział I'!A3</f>
        <v>UNIWERSYTET MEDYCZNY W BIAŁYMSTOKU</v>
      </c>
    </row>
    <row r="2" spans="1:10" ht="15.75">
      <c r="A2" s="241" t="s">
        <v>121</v>
      </c>
      <c r="B2" s="241"/>
      <c r="C2" s="241"/>
      <c r="D2" s="241"/>
      <c r="E2" s="241"/>
      <c r="F2" s="59"/>
      <c r="G2" s="168"/>
      <c r="H2" s="168"/>
      <c r="I2" s="168"/>
      <c r="J2" s="168"/>
    </row>
    <row r="3" spans="1:10" ht="6.75" customHeight="1" thickBot="1">
      <c r="A3" s="145"/>
      <c r="B3" s="145"/>
      <c r="C3" s="145"/>
      <c r="D3" s="145"/>
      <c r="E3" s="145"/>
      <c r="F3" s="59"/>
      <c r="G3" s="168"/>
      <c r="H3" s="168"/>
      <c r="I3" s="168"/>
      <c r="J3" s="168"/>
    </row>
    <row r="4" spans="1:10" ht="24" customHeight="1">
      <c r="A4" s="317" t="s">
        <v>23</v>
      </c>
      <c r="B4" s="318"/>
      <c r="C4" s="318"/>
      <c r="D4" s="318"/>
      <c r="E4" s="319"/>
      <c r="F4" s="98" t="s">
        <v>123</v>
      </c>
      <c r="G4" s="168"/>
      <c r="H4" s="168"/>
      <c r="I4" s="168"/>
      <c r="J4" s="168"/>
    </row>
    <row r="5" spans="1:10" s="144" customFormat="1" ht="15" customHeight="1" thickBot="1">
      <c r="A5" s="320">
        <v>1</v>
      </c>
      <c r="B5" s="321"/>
      <c r="C5" s="321"/>
      <c r="D5" s="321"/>
      <c r="E5" s="321"/>
      <c r="F5" s="152">
        <v>2</v>
      </c>
      <c r="G5" s="169"/>
      <c r="H5" s="169"/>
      <c r="I5" s="169"/>
      <c r="J5" s="169"/>
    </row>
    <row r="6" spans="1:10" ht="24" customHeight="1">
      <c r="A6" s="322" t="s">
        <v>96</v>
      </c>
      <c r="B6" s="325" t="s">
        <v>82</v>
      </c>
      <c r="C6" s="326"/>
      <c r="D6" s="327"/>
      <c r="E6" s="139" t="s">
        <v>7</v>
      </c>
      <c r="F6" s="191">
        <v>364431.7</v>
      </c>
      <c r="G6" s="168"/>
      <c r="H6" s="168"/>
      <c r="I6" s="168"/>
      <c r="J6" s="168"/>
    </row>
    <row r="7" spans="1:10" ht="24" customHeight="1">
      <c r="A7" s="323"/>
      <c r="B7" s="238" t="s">
        <v>97</v>
      </c>
      <c r="C7" s="233"/>
      <c r="D7" s="234"/>
      <c r="E7" s="99" t="s">
        <v>10</v>
      </c>
      <c r="F7" s="67">
        <v>90898.5</v>
      </c>
      <c r="G7" s="168"/>
      <c r="H7" s="168"/>
      <c r="I7" s="168"/>
      <c r="J7" s="168"/>
    </row>
    <row r="8" spans="1:10" ht="24" customHeight="1">
      <c r="A8" s="323"/>
      <c r="B8" s="328" t="s">
        <v>4</v>
      </c>
      <c r="C8" s="238" t="s">
        <v>98</v>
      </c>
      <c r="D8" s="234"/>
      <c r="E8" s="99" t="s">
        <v>12</v>
      </c>
      <c r="F8" s="67">
        <v>0</v>
      </c>
      <c r="G8" s="168"/>
      <c r="H8" s="168"/>
      <c r="I8" s="168"/>
      <c r="J8" s="168"/>
    </row>
    <row r="9" spans="1:10" ht="33.75" customHeight="1">
      <c r="A9" s="323"/>
      <c r="B9" s="329"/>
      <c r="C9" s="238" t="s">
        <v>99</v>
      </c>
      <c r="D9" s="234"/>
      <c r="E9" s="99" t="s">
        <v>14</v>
      </c>
      <c r="F9" s="67">
        <v>90898.5</v>
      </c>
      <c r="G9" s="168"/>
      <c r="H9" s="168"/>
      <c r="I9" s="168"/>
      <c r="J9" s="168"/>
    </row>
    <row r="10" spans="1:10" ht="24" customHeight="1">
      <c r="A10" s="323"/>
      <c r="B10" s="330"/>
      <c r="C10" s="238" t="s">
        <v>100</v>
      </c>
      <c r="D10" s="234"/>
      <c r="E10" s="99" t="s">
        <v>16</v>
      </c>
      <c r="F10" s="77">
        <v>0</v>
      </c>
      <c r="G10" s="168"/>
      <c r="H10" s="168"/>
      <c r="I10" s="168"/>
      <c r="J10" s="168"/>
    </row>
    <row r="11" spans="1:10" ht="24" customHeight="1">
      <c r="A11" s="323"/>
      <c r="B11" s="305" t="s">
        <v>88</v>
      </c>
      <c r="C11" s="305"/>
      <c r="D11" s="305"/>
      <c r="E11" s="99" t="s">
        <v>18</v>
      </c>
      <c r="F11" s="77">
        <v>9100.2000000000007</v>
      </c>
      <c r="G11" s="168"/>
      <c r="H11" s="168"/>
      <c r="I11" s="168"/>
      <c r="J11" s="168"/>
    </row>
    <row r="12" spans="1:10" ht="24" customHeight="1">
      <c r="A12" s="323"/>
      <c r="B12" s="328" t="s">
        <v>4</v>
      </c>
      <c r="C12" s="305" t="s">
        <v>101</v>
      </c>
      <c r="D12" s="305"/>
      <c r="E12" s="99" t="s">
        <v>20</v>
      </c>
      <c r="F12" s="77">
        <v>1095.0999999999999</v>
      </c>
      <c r="G12" s="168"/>
      <c r="H12" s="168"/>
      <c r="I12" s="168"/>
      <c r="J12" s="168"/>
    </row>
    <row r="13" spans="1:10" ht="24" customHeight="1">
      <c r="A13" s="323"/>
      <c r="B13" s="330"/>
      <c r="C13" s="305" t="s">
        <v>100</v>
      </c>
      <c r="D13" s="305"/>
      <c r="E13" s="99" t="s">
        <v>34</v>
      </c>
      <c r="F13" s="77">
        <v>6800</v>
      </c>
      <c r="G13" s="168"/>
      <c r="H13" s="168"/>
      <c r="I13" s="168"/>
      <c r="J13" s="168"/>
    </row>
    <row r="14" spans="1:10" ht="24" customHeight="1" thickBot="1">
      <c r="A14" s="324"/>
      <c r="B14" s="306" t="s">
        <v>130</v>
      </c>
      <c r="C14" s="306"/>
      <c r="D14" s="306"/>
      <c r="E14" s="140" t="s">
        <v>37</v>
      </c>
      <c r="F14" s="78">
        <f>F6+F7-F11</f>
        <v>446230</v>
      </c>
      <c r="G14" s="168"/>
      <c r="H14" s="168"/>
      <c r="I14" s="168"/>
      <c r="J14" s="168"/>
    </row>
    <row r="15" spans="1:10" ht="24" customHeight="1">
      <c r="A15" s="314" t="s">
        <v>102</v>
      </c>
      <c r="B15" s="311" t="s">
        <v>82</v>
      </c>
      <c r="C15" s="311"/>
      <c r="D15" s="311"/>
      <c r="E15" s="134">
        <f t="shared" ref="E15:E37" si="0">E14+1</f>
        <v>10</v>
      </c>
      <c r="F15" s="79">
        <v>3562.4</v>
      </c>
      <c r="G15" s="168"/>
      <c r="H15" s="168"/>
      <c r="I15" s="168"/>
      <c r="J15" s="168"/>
    </row>
    <row r="16" spans="1:10" ht="24" customHeight="1">
      <c r="A16" s="315"/>
      <c r="B16" s="305" t="s">
        <v>97</v>
      </c>
      <c r="C16" s="305"/>
      <c r="D16" s="305"/>
      <c r="E16" s="106">
        <f t="shared" si="0"/>
        <v>11</v>
      </c>
      <c r="F16" s="67">
        <v>4295.7</v>
      </c>
      <c r="G16" s="168"/>
      <c r="H16" s="168"/>
      <c r="I16" s="168"/>
      <c r="J16" s="168"/>
    </row>
    <row r="17" spans="1:10" ht="24" customHeight="1">
      <c r="A17" s="315"/>
      <c r="B17" s="305" t="s">
        <v>88</v>
      </c>
      <c r="C17" s="305"/>
      <c r="D17" s="305"/>
      <c r="E17" s="106">
        <f t="shared" si="0"/>
        <v>12</v>
      </c>
      <c r="F17" s="67">
        <v>4188</v>
      </c>
      <c r="G17" s="168"/>
      <c r="H17" s="168"/>
      <c r="I17" s="168"/>
      <c r="J17" s="168"/>
    </row>
    <row r="18" spans="1:10" ht="24" customHeight="1" thickBot="1">
      <c r="A18" s="316"/>
      <c r="B18" s="306" t="s">
        <v>131</v>
      </c>
      <c r="C18" s="306"/>
      <c r="D18" s="306"/>
      <c r="E18" s="110">
        <f t="shared" si="0"/>
        <v>13</v>
      </c>
      <c r="F18" s="80">
        <f>F15+F16-F17</f>
        <v>3670.1000000000004</v>
      </c>
      <c r="G18" s="168"/>
      <c r="H18" s="168"/>
      <c r="I18" s="168"/>
      <c r="J18" s="168"/>
    </row>
    <row r="19" spans="1:10" ht="24" customHeight="1">
      <c r="A19" s="312" t="s">
        <v>103</v>
      </c>
      <c r="B19" s="311" t="s">
        <v>82</v>
      </c>
      <c r="C19" s="311"/>
      <c r="D19" s="311"/>
      <c r="E19" s="136">
        <f t="shared" si="0"/>
        <v>14</v>
      </c>
      <c r="F19" s="81">
        <v>94.6</v>
      </c>
      <c r="G19" s="168"/>
      <c r="H19" s="168"/>
      <c r="I19" s="168"/>
      <c r="J19" s="168"/>
    </row>
    <row r="20" spans="1:10" ht="24" customHeight="1">
      <c r="A20" s="301"/>
      <c r="B20" s="305" t="s">
        <v>97</v>
      </c>
      <c r="C20" s="305"/>
      <c r="D20" s="305"/>
      <c r="E20" s="106">
        <f t="shared" si="0"/>
        <v>15</v>
      </c>
      <c r="F20" s="67">
        <v>0</v>
      </c>
      <c r="G20" s="168"/>
      <c r="H20" s="168"/>
      <c r="I20" s="168"/>
      <c r="J20" s="168"/>
    </row>
    <row r="21" spans="1:10" ht="24" customHeight="1">
      <c r="A21" s="301"/>
      <c r="B21" s="192" t="s">
        <v>67</v>
      </c>
      <c r="C21" s="253" t="s">
        <v>263</v>
      </c>
      <c r="D21" s="313"/>
      <c r="E21" s="106">
        <f t="shared" si="0"/>
        <v>16</v>
      </c>
      <c r="F21" s="108">
        <f>'dział I'!E54</f>
        <v>0</v>
      </c>
      <c r="G21" s="168"/>
      <c r="H21" s="168"/>
      <c r="I21" s="168"/>
      <c r="J21" s="168"/>
    </row>
    <row r="22" spans="1:10" ht="24" customHeight="1">
      <c r="A22" s="301"/>
      <c r="B22" s="305" t="s">
        <v>88</v>
      </c>
      <c r="C22" s="305"/>
      <c r="D22" s="305"/>
      <c r="E22" s="106">
        <f t="shared" si="0"/>
        <v>17</v>
      </c>
      <c r="F22" s="67">
        <v>1</v>
      </c>
      <c r="G22" s="168"/>
      <c r="H22" s="168"/>
      <c r="I22" s="168"/>
      <c r="J22" s="168"/>
    </row>
    <row r="23" spans="1:10" ht="24" customHeight="1" thickBot="1">
      <c r="A23" s="303"/>
      <c r="B23" s="306" t="s">
        <v>132</v>
      </c>
      <c r="C23" s="306"/>
      <c r="D23" s="306"/>
      <c r="E23" s="110">
        <f t="shared" si="0"/>
        <v>18</v>
      </c>
      <c r="F23" s="80">
        <f>F19+F20-F22</f>
        <v>93.6</v>
      </c>
      <c r="G23" s="168"/>
      <c r="H23" s="168"/>
      <c r="I23" s="168"/>
      <c r="J23" s="168"/>
    </row>
    <row r="24" spans="1:10" ht="24" customHeight="1">
      <c r="A24" s="300" t="s">
        <v>139</v>
      </c>
      <c r="B24" s="304" t="s">
        <v>112</v>
      </c>
      <c r="C24" s="304"/>
      <c r="D24" s="304"/>
      <c r="E24" s="137">
        <f t="shared" si="0"/>
        <v>19</v>
      </c>
      <c r="F24" s="82">
        <v>0</v>
      </c>
      <c r="G24" s="168"/>
      <c r="H24" s="168"/>
      <c r="I24" s="168"/>
      <c r="J24" s="168"/>
    </row>
    <row r="25" spans="1:10" ht="24" customHeight="1">
      <c r="A25" s="301"/>
      <c r="B25" s="305" t="s">
        <v>104</v>
      </c>
      <c r="C25" s="305"/>
      <c r="D25" s="305"/>
      <c r="E25" s="135">
        <f t="shared" si="0"/>
        <v>20</v>
      </c>
      <c r="F25" s="67">
        <v>0</v>
      </c>
      <c r="G25" s="168"/>
      <c r="H25" s="168"/>
      <c r="I25" s="168"/>
      <c r="J25" s="168"/>
    </row>
    <row r="26" spans="1:10" ht="24" customHeight="1">
      <c r="A26" s="302"/>
      <c r="B26" s="305" t="s">
        <v>105</v>
      </c>
      <c r="C26" s="305"/>
      <c r="D26" s="305"/>
      <c r="E26" s="135">
        <f t="shared" si="0"/>
        <v>21</v>
      </c>
      <c r="F26" s="67">
        <v>0</v>
      </c>
      <c r="G26" s="168"/>
      <c r="H26" s="168"/>
      <c r="I26" s="168"/>
      <c r="J26" s="168"/>
    </row>
    <row r="27" spans="1:10" ht="24" customHeight="1" thickBot="1">
      <c r="A27" s="303"/>
      <c r="B27" s="306" t="s">
        <v>133</v>
      </c>
      <c r="C27" s="306"/>
      <c r="D27" s="306"/>
      <c r="E27" s="110">
        <f t="shared" si="0"/>
        <v>22</v>
      </c>
      <c r="F27" s="80">
        <f>F24+F25-F26</f>
        <v>0</v>
      </c>
      <c r="G27" s="168"/>
      <c r="H27" s="168"/>
      <c r="I27" s="168"/>
      <c r="J27" s="168"/>
    </row>
    <row r="28" spans="1:10" ht="24" customHeight="1">
      <c r="A28" s="300" t="s">
        <v>141</v>
      </c>
      <c r="B28" s="304" t="s">
        <v>112</v>
      </c>
      <c r="C28" s="304"/>
      <c r="D28" s="304"/>
      <c r="E28" s="137">
        <f t="shared" si="0"/>
        <v>23</v>
      </c>
      <c r="F28" s="82">
        <v>0</v>
      </c>
      <c r="G28" s="168"/>
      <c r="H28" s="168"/>
      <c r="I28" s="168"/>
      <c r="J28" s="168"/>
    </row>
    <row r="29" spans="1:10" ht="24" customHeight="1">
      <c r="A29" s="301"/>
      <c r="B29" s="305" t="s">
        <v>104</v>
      </c>
      <c r="C29" s="305"/>
      <c r="D29" s="305"/>
      <c r="E29" s="135">
        <f t="shared" si="0"/>
        <v>24</v>
      </c>
      <c r="F29" s="67">
        <v>0</v>
      </c>
      <c r="G29" s="168"/>
      <c r="H29" s="168"/>
      <c r="I29" s="168"/>
      <c r="J29" s="168"/>
    </row>
    <row r="30" spans="1:10" ht="24" customHeight="1">
      <c r="A30" s="302"/>
      <c r="B30" s="305" t="s">
        <v>105</v>
      </c>
      <c r="C30" s="305"/>
      <c r="D30" s="305"/>
      <c r="E30" s="135">
        <f t="shared" si="0"/>
        <v>25</v>
      </c>
      <c r="F30" s="67">
        <v>0</v>
      </c>
      <c r="G30" s="168"/>
      <c r="H30" s="168"/>
      <c r="I30" s="168"/>
      <c r="J30" s="168"/>
    </row>
    <row r="31" spans="1:10" ht="24" customHeight="1" thickBot="1">
      <c r="A31" s="303"/>
      <c r="B31" s="306" t="s">
        <v>243</v>
      </c>
      <c r="C31" s="306"/>
      <c r="D31" s="306"/>
      <c r="E31" s="110">
        <f t="shared" si="0"/>
        <v>26</v>
      </c>
      <c r="F31" s="80">
        <f>F28+F29-F30</f>
        <v>0</v>
      </c>
      <c r="G31" s="168"/>
      <c r="H31" s="168"/>
      <c r="I31" s="168"/>
      <c r="J31" s="168"/>
    </row>
    <row r="32" spans="1:10" ht="3.75" customHeight="1">
      <c r="A32" s="170"/>
      <c r="B32" s="170"/>
      <c r="C32" s="170"/>
      <c r="D32" s="170"/>
      <c r="E32" s="170"/>
      <c r="F32" s="171"/>
      <c r="G32" s="168"/>
      <c r="H32" s="168"/>
      <c r="I32" s="168"/>
      <c r="J32" s="168"/>
    </row>
    <row r="33" spans="1:10" ht="24" customHeight="1" thickBot="1">
      <c r="A33" s="307" t="s">
        <v>134</v>
      </c>
      <c r="B33" s="307"/>
      <c r="C33" s="307"/>
      <c r="D33" s="307"/>
      <c r="E33" s="307"/>
      <c r="F33" s="307"/>
      <c r="G33" s="168"/>
      <c r="H33" s="168"/>
      <c r="I33" s="168"/>
      <c r="J33" s="168"/>
    </row>
    <row r="34" spans="1:10" ht="24" customHeight="1">
      <c r="A34" s="308" t="s">
        <v>135</v>
      </c>
      <c r="B34" s="311" t="s">
        <v>112</v>
      </c>
      <c r="C34" s="311"/>
      <c r="D34" s="311"/>
      <c r="E34" s="134">
        <f>E31+1</f>
        <v>27</v>
      </c>
      <c r="F34" s="83">
        <v>0</v>
      </c>
      <c r="G34" s="168"/>
      <c r="H34" s="168"/>
      <c r="I34" s="168"/>
      <c r="J34" s="168"/>
    </row>
    <row r="35" spans="1:10" ht="24" customHeight="1">
      <c r="A35" s="309"/>
      <c r="B35" s="305" t="s">
        <v>104</v>
      </c>
      <c r="C35" s="305"/>
      <c r="D35" s="305"/>
      <c r="E35" s="106">
        <f t="shared" si="0"/>
        <v>28</v>
      </c>
      <c r="F35" s="60">
        <v>0</v>
      </c>
      <c r="G35" s="168"/>
      <c r="H35" s="168"/>
      <c r="I35" s="168"/>
      <c r="J35" s="168"/>
    </row>
    <row r="36" spans="1:10" ht="24" customHeight="1">
      <c r="A36" s="309"/>
      <c r="B36" s="305" t="s">
        <v>105</v>
      </c>
      <c r="C36" s="305"/>
      <c r="D36" s="305"/>
      <c r="E36" s="106">
        <f t="shared" si="0"/>
        <v>29</v>
      </c>
      <c r="F36" s="60">
        <v>0</v>
      </c>
      <c r="G36" s="168"/>
      <c r="H36" s="168"/>
      <c r="I36" s="168"/>
      <c r="J36" s="168"/>
    </row>
    <row r="37" spans="1:10" ht="24" customHeight="1" thickBot="1">
      <c r="A37" s="310"/>
      <c r="B37" s="306" t="s">
        <v>244</v>
      </c>
      <c r="C37" s="306"/>
      <c r="D37" s="306"/>
      <c r="E37" s="110">
        <f t="shared" si="0"/>
        <v>30</v>
      </c>
      <c r="F37" s="80">
        <f>F34+F35+F36</f>
        <v>0</v>
      </c>
      <c r="G37" s="168"/>
      <c r="H37" s="168"/>
      <c r="I37" s="168"/>
      <c r="J37" s="168"/>
    </row>
    <row r="38" spans="1:10" ht="15.75">
      <c r="A38" s="28"/>
      <c r="B38" s="28"/>
      <c r="C38" s="28"/>
      <c r="D38" s="28"/>
      <c r="E38" s="28"/>
      <c r="F38" s="61"/>
      <c r="G38" s="168"/>
      <c r="H38" s="168"/>
      <c r="I38" s="168"/>
      <c r="J38" s="168"/>
    </row>
    <row r="39" spans="1:10" ht="39" customHeight="1">
      <c r="A39" s="299" t="s">
        <v>143</v>
      </c>
      <c r="B39" s="299"/>
      <c r="C39" s="299"/>
      <c r="D39" s="299"/>
      <c r="E39" s="299"/>
      <c r="F39" s="299"/>
      <c r="G39" s="168"/>
      <c r="H39" s="168"/>
      <c r="I39" s="168"/>
      <c r="J39" s="168"/>
    </row>
    <row r="40" spans="1:10">
      <c r="A40" s="168"/>
      <c r="B40" s="168"/>
      <c r="C40" s="168"/>
      <c r="D40" s="168"/>
      <c r="E40" s="168"/>
      <c r="F40" s="168"/>
      <c r="G40" s="168"/>
      <c r="H40" s="168"/>
      <c r="I40" s="168"/>
      <c r="J40" s="168"/>
    </row>
    <row r="41" spans="1:10">
      <c r="A41" s="168"/>
      <c r="B41" s="168"/>
      <c r="C41" s="168"/>
      <c r="D41" s="168"/>
      <c r="E41" s="168"/>
      <c r="F41" s="168"/>
      <c r="G41" s="168"/>
      <c r="H41" s="168"/>
      <c r="I41" s="168"/>
      <c r="J41" s="168"/>
    </row>
    <row r="42" spans="1:10">
      <c r="A42" s="168"/>
      <c r="B42" s="168"/>
      <c r="C42" s="168"/>
      <c r="D42" s="168"/>
      <c r="E42" s="168"/>
      <c r="F42" s="168"/>
      <c r="G42" s="168"/>
      <c r="H42" s="168"/>
      <c r="I42" s="168"/>
      <c r="J42" s="168"/>
    </row>
  </sheetData>
  <sheetProtection password="A8B4" sheet="1" objects="1" scenarios="1"/>
  <mergeCells count="43">
    <mergeCell ref="B31:D31"/>
    <mergeCell ref="A2:E2"/>
    <mergeCell ref="A4:E4"/>
    <mergeCell ref="A5:E5"/>
    <mergeCell ref="A6:A14"/>
    <mergeCell ref="B6:D6"/>
    <mergeCell ref="B7:D7"/>
    <mergeCell ref="B8:B10"/>
    <mergeCell ref="C8:D8"/>
    <mergeCell ref="C9:D9"/>
    <mergeCell ref="C10:D10"/>
    <mergeCell ref="B11:D11"/>
    <mergeCell ref="B12:B13"/>
    <mergeCell ref="C12:D12"/>
    <mergeCell ref="C13:D13"/>
    <mergeCell ref="B14:D14"/>
    <mergeCell ref="A15:A18"/>
    <mergeCell ref="B15:D15"/>
    <mergeCell ref="B16:D16"/>
    <mergeCell ref="B17:D17"/>
    <mergeCell ref="B18:D18"/>
    <mergeCell ref="A19:A23"/>
    <mergeCell ref="B19:D19"/>
    <mergeCell ref="B20:D20"/>
    <mergeCell ref="C21:D21"/>
    <mergeCell ref="B22:D22"/>
    <mergeCell ref="B23:D23"/>
    <mergeCell ref="A39:F39"/>
    <mergeCell ref="A24:A27"/>
    <mergeCell ref="B24:D24"/>
    <mergeCell ref="B25:D25"/>
    <mergeCell ref="B26:D26"/>
    <mergeCell ref="B27:D27"/>
    <mergeCell ref="A33:F33"/>
    <mergeCell ref="A34:A37"/>
    <mergeCell ref="B34:D34"/>
    <mergeCell ref="B35:D35"/>
    <mergeCell ref="B36:D36"/>
    <mergeCell ref="B37:D37"/>
    <mergeCell ref="A28:A31"/>
    <mergeCell ref="B28:D28"/>
    <mergeCell ref="B29:D29"/>
    <mergeCell ref="B30:D30"/>
  </mergeCells>
  <conditionalFormatting sqref="F7">
    <cfRule type="cellIs" dxfId="16" priority="2" stopIfTrue="1" operator="lessThan">
      <formula>$F$8+$F$9+$F$10</formula>
    </cfRule>
  </conditionalFormatting>
  <conditionalFormatting sqref="F11">
    <cfRule type="cellIs" dxfId="15" priority="1" stopIfTrue="1" operator="lessThan">
      <formula>$F$12+$F$13</formula>
    </cfRule>
  </conditionalFormatting>
  <dataValidations count="1">
    <dataValidation type="custom" allowBlank="1" showInputMessage="1" showErrorMessage="1" errorTitle="Znaki po przecinku" error="Wpisana wartość może mieć wyłącznie 1 znak po przecinku." sqref="F6:F13 F15:F17 F19:F20 F22 F24:F26 F28:F30 F34:F36">
      <formula1>MOD(F6*10,1)=0</formula1>
    </dataValidation>
  </dataValidations>
  <pageMargins left="0.70866141732283472" right="0.70866141732283472" top="0.55118110236220474" bottom="0.55118110236220474" header="0.31496062992125984" footer="0.31496062992125984"/>
  <pageSetup paperSize="9" scale="85" orientation="portrait" r:id="rId1"/>
  <headerFooter>
    <oddFooter>&amp;C4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4"/>
  <dimension ref="A1:IV144"/>
  <sheetViews>
    <sheetView topLeftCell="B5" zoomScaleNormal="100" workbookViewId="0">
      <selection activeCell="H17" sqref="H17"/>
    </sheetView>
  </sheetViews>
  <sheetFormatPr defaultColWidth="0" defaultRowHeight="12.75" zeroHeight="1"/>
  <cols>
    <col min="1" max="1" width="0" style="1" hidden="1" customWidth="1"/>
    <col min="2" max="2" width="11.25" style="1" customWidth="1"/>
    <col min="3" max="3" width="28.625" style="1" customWidth="1"/>
    <col min="4" max="4" width="16.125" style="1" customWidth="1"/>
    <col min="5" max="8" width="17.25" style="1" customWidth="1"/>
    <col min="9" max="10" width="19.875" style="1" customWidth="1"/>
    <col min="11" max="11" width="19.875" style="1" hidden="1" customWidth="1"/>
    <col min="12" max="13" width="21.25" style="1" hidden="1" customWidth="1"/>
    <col min="14" max="14" width="18" style="1" hidden="1" customWidth="1"/>
    <col min="15" max="15" width="24.25" style="1" hidden="1" customWidth="1"/>
    <col min="16" max="16" width="8.625" style="1" hidden="1" customWidth="1"/>
    <col min="17" max="256" width="0" style="1" hidden="1" customWidth="1"/>
    <col min="257" max="16384" width="7.625" style="1" hidden="1"/>
  </cols>
  <sheetData>
    <row r="1" spans="1:256" ht="17.25" customHeight="1">
      <c r="B1" s="178" t="str">
        <f>'dział I'!A3</f>
        <v>UNIWERSYTET MEDYCZNY W BIAŁYMSTOKU</v>
      </c>
      <c r="C1" s="172"/>
      <c r="D1" s="172"/>
      <c r="E1" s="172"/>
      <c r="F1" s="172"/>
      <c r="G1" s="172"/>
      <c r="H1" s="172"/>
      <c r="I1" s="2"/>
      <c r="J1" s="2"/>
      <c r="K1" s="2"/>
      <c r="L1" s="2"/>
      <c r="M1" s="2"/>
      <c r="N1" s="2"/>
      <c r="O1" s="2"/>
      <c r="P1" s="3"/>
    </row>
    <row r="2" spans="1:256" s="4" customFormat="1" ht="28.5" customHeight="1">
      <c r="B2" s="345" t="s">
        <v>142</v>
      </c>
      <c r="C2" s="345"/>
      <c r="D2" s="345"/>
      <c r="E2" s="345"/>
      <c r="F2" s="345"/>
      <c r="G2" s="345"/>
      <c r="H2" s="345"/>
      <c r="I2" s="5"/>
      <c r="J2" s="5"/>
      <c r="K2" s="5"/>
      <c r="L2" s="5"/>
      <c r="M2" s="6"/>
      <c r="N2" s="6"/>
      <c r="O2" s="6"/>
      <c r="P2" s="7"/>
    </row>
    <row r="3" spans="1:256" ht="8.25" customHeight="1" thickBot="1">
      <c r="B3" s="172"/>
      <c r="C3" s="173"/>
      <c r="D3" s="173"/>
      <c r="E3" s="173"/>
      <c r="F3" s="173"/>
      <c r="G3" s="173"/>
      <c r="H3" s="173"/>
      <c r="I3" s="8"/>
      <c r="J3" s="8"/>
      <c r="K3" s="8"/>
      <c r="L3" s="8"/>
      <c r="M3" s="8"/>
      <c r="N3" s="8"/>
      <c r="O3" s="8"/>
      <c r="P3" s="3"/>
    </row>
    <row r="4" spans="1:256" ht="22.5" customHeight="1" thickBot="1">
      <c r="A4" s="340" t="s">
        <v>0</v>
      </c>
      <c r="B4" s="341" t="s">
        <v>1</v>
      </c>
      <c r="C4" s="341"/>
      <c r="D4" s="342" t="s">
        <v>2</v>
      </c>
      <c r="E4" s="343" t="s">
        <v>271</v>
      </c>
      <c r="F4" s="344" t="s">
        <v>4</v>
      </c>
      <c r="G4" s="344"/>
      <c r="H4" s="344"/>
      <c r="I4" s="149"/>
      <c r="J4" s="149"/>
      <c r="K4" s="346"/>
      <c r="L4" s="346"/>
      <c r="M4" s="346"/>
      <c r="N4" s="64"/>
      <c r="O4" s="10"/>
      <c r="P4" s="9"/>
    </row>
    <row r="5" spans="1:256" ht="15.75" customHeight="1" thickBot="1">
      <c r="A5" s="340"/>
      <c r="B5" s="341"/>
      <c r="C5" s="341"/>
      <c r="D5" s="342"/>
      <c r="E5" s="343"/>
      <c r="F5" s="347" t="s">
        <v>3</v>
      </c>
      <c r="G5" s="122" t="s">
        <v>4</v>
      </c>
      <c r="H5" s="348" t="s">
        <v>5</v>
      </c>
      <c r="I5" s="149"/>
      <c r="J5" s="149"/>
      <c r="K5" s="64"/>
      <c r="L5" s="64"/>
      <c r="M5" s="64"/>
      <c r="N5" s="130"/>
      <c r="O5" s="64"/>
      <c r="P5" s="9"/>
    </row>
    <row r="6" spans="1:256" ht="32.25" customHeight="1" thickBot="1">
      <c r="A6" s="340"/>
      <c r="B6" s="341"/>
      <c r="C6" s="341"/>
      <c r="D6" s="342"/>
      <c r="E6" s="343"/>
      <c r="F6" s="347"/>
      <c r="G6" s="116" t="s">
        <v>6</v>
      </c>
      <c r="H6" s="349"/>
      <c r="I6" s="149"/>
      <c r="J6" s="149"/>
      <c r="K6" s="64"/>
      <c r="L6" s="64"/>
      <c r="M6" s="64"/>
      <c r="N6" s="130"/>
      <c r="O6" s="64"/>
      <c r="P6" s="9"/>
    </row>
    <row r="7" spans="1:256" ht="19.5" customHeight="1">
      <c r="A7" s="340"/>
      <c r="B7" s="350">
        <v>1</v>
      </c>
      <c r="C7" s="350"/>
      <c r="D7" s="123">
        <v>2</v>
      </c>
      <c r="E7" s="150">
        <v>3</v>
      </c>
      <c r="F7" s="124">
        <v>4</v>
      </c>
      <c r="G7" s="125">
        <v>5</v>
      </c>
      <c r="H7" s="126">
        <v>6</v>
      </c>
      <c r="I7" s="10"/>
      <c r="J7" s="10"/>
      <c r="K7" s="10"/>
      <c r="L7" s="64"/>
      <c r="M7" s="10"/>
      <c r="N7" s="10"/>
      <c r="O7" s="10"/>
      <c r="P7" s="9"/>
    </row>
    <row r="8" spans="1:256" s="15" customFormat="1" ht="24" customHeight="1">
      <c r="A8" s="11"/>
      <c r="B8" s="334" t="s">
        <v>126</v>
      </c>
      <c r="C8" s="334"/>
      <c r="D8" s="334"/>
      <c r="E8" s="334"/>
      <c r="F8" s="334"/>
      <c r="G8" s="334"/>
      <c r="H8" s="334"/>
      <c r="I8" s="12"/>
      <c r="J8" s="12"/>
      <c r="K8" s="12"/>
      <c r="L8" s="13"/>
      <c r="M8" s="12"/>
      <c r="N8" s="12"/>
      <c r="O8" s="12"/>
      <c r="P8" s="14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</row>
    <row r="9" spans="1:256" s="15" customFormat="1" ht="37.5" customHeight="1" thickBot="1">
      <c r="A9" s="335" t="s">
        <v>7</v>
      </c>
      <c r="B9" s="336" t="s">
        <v>8</v>
      </c>
      <c r="C9" s="336"/>
      <c r="D9" s="337">
        <f>D11+D15</f>
        <v>1252</v>
      </c>
      <c r="E9" s="338">
        <f>E11+E15</f>
        <v>69325</v>
      </c>
      <c r="F9" s="338">
        <f>F11+F15</f>
        <v>64623</v>
      </c>
      <c r="G9" s="338">
        <f>G11+G15</f>
        <v>1084.5</v>
      </c>
      <c r="H9" s="339">
        <f>H11+H15</f>
        <v>4702</v>
      </c>
      <c r="I9" s="12"/>
      <c r="J9" s="12"/>
      <c r="K9" s="12"/>
      <c r="L9" s="13"/>
      <c r="M9" s="12"/>
      <c r="N9" s="12"/>
      <c r="O9" s="12"/>
      <c r="P9" s="14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ht="15.75" customHeight="1" thickBot="1">
      <c r="A10" s="335"/>
      <c r="B10" s="127" t="s">
        <v>9</v>
      </c>
      <c r="C10" s="128"/>
      <c r="D10" s="337"/>
      <c r="E10" s="338"/>
      <c r="F10" s="338"/>
      <c r="G10" s="338"/>
      <c r="H10" s="339"/>
      <c r="I10" s="10"/>
      <c r="J10" s="10"/>
      <c r="K10" s="10"/>
      <c r="L10" s="64"/>
      <c r="M10" s="10"/>
      <c r="N10" s="10"/>
      <c r="O10" s="10"/>
      <c r="P10" s="9"/>
    </row>
    <row r="11" spans="1:256" ht="35.1" customHeight="1">
      <c r="A11" s="17" t="s">
        <v>10</v>
      </c>
      <c r="B11" s="331" t="s">
        <v>11</v>
      </c>
      <c r="C11" s="331"/>
      <c r="D11" s="84">
        <f>D12+D13+D14</f>
        <v>752</v>
      </c>
      <c r="E11" s="84">
        <f>E12+E13+E14</f>
        <v>49045.899999999994</v>
      </c>
      <c r="F11" s="85">
        <f>F12+F13+F14</f>
        <v>45801</v>
      </c>
      <c r="G11" s="86">
        <v>898.1</v>
      </c>
      <c r="H11" s="87">
        <f>H12+H13+H14</f>
        <v>3244.8999999999996</v>
      </c>
      <c r="I11" s="10"/>
      <c r="J11" s="18"/>
      <c r="K11" s="19"/>
      <c r="L11" s="64"/>
      <c r="M11" s="10"/>
      <c r="N11" s="10"/>
      <c r="O11" s="10"/>
      <c r="P11" s="9"/>
    </row>
    <row r="12" spans="1:256" ht="35.1" customHeight="1">
      <c r="A12" s="20" t="s">
        <v>12</v>
      </c>
      <c r="B12" s="332" t="s">
        <v>138</v>
      </c>
      <c r="C12" s="142" t="s">
        <v>13</v>
      </c>
      <c r="D12" s="206">
        <v>116</v>
      </c>
      <c r="E12" s="211">
        <v>13278.1</v>
      </c>
      <c r="F12" s="88">
        <v>12366</v>
      </c>
      <c r="G12" s="174"/>
      <c r="H12" s="89">
        <v>912.1</v>
      </c>
      <c r="I12" s="10"/>
      <c r="J12" s="10"/>
      <c r="K12" s="19"/>
      <c r="L12" s="64"/>
      <c r="M12" s="10"/>
      <c r="N12" s="10"/>
      <c r="O12" s="10"/>
      <c r="P12" s="9"/>
    </row>
    <row r="13" spans="1:256" ht="35.1" customHeight="1">
      <c r="A13" s="20" t="s">
        <v>14</v>
      </c>
      <c r="B13" s="332"/>
      <c r="C13" s="143" t="s">
        <v>15</v>
      </c>
      <c r="D13" s="94">
        <v>312</v>
      </c>
      <c r="E13" s="212">
        <v>23046.6</v>
      </c>
      <c r="F13" s="90">
        <v>21526</v>
      </c>
      <c r="G13" s="174"/>
      <c r="H13" s="89">
        <v>1520.6</v>
      </c>
      <c r="I13" s="10"/>
      <c r="J13" s="21"/>
      <c r="K13" s="19"/>
      <c r="L13" s="64"/>
      <c r="M13" s="10"/>
      <c r="N13" s="10"/>
      <c r="O13" s="10"/>
      <c r="P13" s="9"/>
    </row>
    <row r="14" spans="1:256" ht="35.1" customHeight="1">
      <c r="A14" s="20" t="s">
        <v>16</v>
      </c>
      <c r="B14" s="332"/>
      <c r="C14" s="142" t="s">
        <v>17</v>
      </c>
      <c r="D14" s="207">
        <v>324</v>
      </c>
      <c r="E14" s="213">
        <v>12721.2</v>
      </c>
      <c r="F14" s="91">
        <v>11909</v>
      </c>
      <c r="G14" s="174"/>
      <c r="H14" s="92">
        <v>812.2</v>
      </c>
      <c r="I14" s="10"/>
      <c r="J14" s="10"/>
      <c r="K14" s="10"/>
      <c r="L14" s="64"/>
      <c r="M14" s="10"/>
      <c r="N14" s="10"/>
      <c r="O14" s="10"/>
      <c r="P14" s="9"/>
    </row>
    <row r="15" spans="1:256" ht="35.1" customHeight="1">
      <c r="A15" s="20" t="s">
        <v>18</v>
      </c>
      <c r="B15" s="333" t="s">
        <v>19</v>
      </c>
      <c r="C15" s="333"/>
      <c r="D15" s="208">
        <v>500</v>
      </c>
      <c r="E15" s="214">
        <v>20279.099999999999</v>
      </c>
      <c r="F15" s="93">
        <v>18822</v>
      </c>
      <c r="G15" s="94">
        <v>186.4</v>
      </c>
      <c r="H15" s="95">
        <v>1457.1</v>
      </c>
      <c r="I15" s="10"/>
      <c r="J15" s="10"/>
      <c r="K15" s="10"/>
      <c r="L15" s="64"/>
      <c r="M15" s="10"/>
      <c r="N15" s="10"/>
      <c r="O15" s="10"/>
      <c r="P15" s="9"/>
    </row>
    <row r="16" spans="1:256" ht="30.75" customHeight="1" thickBot="1">
      <c r="A16" s="20" t="s">
        <v>20</v>
      </c>
      <c r="B16" s="129" t="s">
        <v>21</v>
      </c>
      <c r="C16" s="204" t="s">
        <v>110</v>
      </c>
      <c r="D16" s="209">
        <v>484</v>
      </c>
      <c r="E16" s="215">
        <v>19725.400000000001</v>
      </c>
      <c r="F16" s="96">
        <v>18319</v>
      </c>
      <c r="G16" s="175"/>
      <c r="H16" s="97">
        <v>1406.4</v>
      </c>
      <c r="I16" s="10"/>
      <c r="J16" s="10"/>
      <c r="K16" s="10"/>
      <c r="L16" s="64"/>
      <c r="M16" s="10"/>
      <c r="N16" s="10"/>
      <c r="O16" s="10"/>
      <c r="P16" s="9"/>
    </row>
    <row r="17" spans="2:17" ht="15.75">
      <c r="B17" s="172"/>
      <c r="C17" s="173"/>
      <c r="D17" s="173"/>
      <c r="E17" s="173"/>
      <c r="F17" s="173"/>
      <c r="G17" s="173"/>
      <c r="H17" s="173"/>
      <c r="I17" s="8"/>
      <c r="J17" s="8"/>
      <c r="K17" s="8"/>
      <c r="L17" s="8"/>
      <c r="M17" s="8"/>
      <c r="N17" s="8"/>
      <c r="O17" s="8"/>
    </row>
    <row r="18" spans="2:17" ht="15.75" customHeight="1">
      <c r="B18" s="176" t="s">
        <v>22</v>
      </c>
      <c r="C18" s="173"/>
      <c r="D18" s="173"/>
      <c r="E18" s="173"/>
      <c r="F18" s="173"/>
      <c r="G18" s="173"/>
      <c r="H18" s="173"/>
      <c r="I18" s="8"/>
      <c r="J18" s="8"/>
      <c r="K18" s="8"/>
      <c r="L18" s="8"/>
      <c r="M18" s="8"/>
      <c r="N18" s="8"/>
      <c r="O18" s="8"/>
      <c r="P18" s="2"/>
      <c r="Q18" s="2"/>
    </row>
    <row r="19" spans="2:17" ht="15.75">
      <c r="B19" s="177" t="s">
        <v>272</v>
      </c>
      <c r="C19" s="173"/>
      <c r="D19" s="173"/>
      <c r="E19" s="173"/>
      <c r="F19" s="173"/>
      <c r="G19" s="173"/>
      <c r="H19" s="173"/>
      <c r="I19" s="8"/>
      <c r="J19" s="8"/>
      <c r="K19" s="8"/>
      <c r="L19" s="8"/>
      <c r="M19" s="8"/>
      <c r="N19" s="8"/>
      <c r="O19" s="8"/>
      <c r="P19" s="2"/>
      <c r="Q19" s="2"/>
    </row>
    <row r="20" spans="2:17" ht="15.75">
      <c r="B20" s="177" t="s">
        <v>136</v>
      </c>
      <c r="C20" s="172"/>
      <c r="D20" s="172"/>
      <c r="E20" s="172"/>
      <c r="F20" s="172"/>
      <c r="G20" s="172"/>
      <c r="H20" s="172"/>
      <c r="I20" s="2"/>
      <c r="J20" s="2"/>
      <c r="K20" s="2"/>
      <c r="L20" s="2"/>
      <c r="M20" s="2"/>
      <c r="N20" s="2"/>
      <c r="O20" s="2"/>
      <c r="P20" s="2"/>
      <c r="Q20" s="2"/>
    </row>
    <row r="21" spans="2:17" ht="15">
      <c r="B21" s="177"/>
      <c r="C21" s="172"/>
      <c r="D21" s="172"/>
      <c r="E21" s="172"/>
      <c r="F21" s="172"/>
      <c r="G21" s="172"/>
      <c r="H21" s="172"/>
      <c r="I21" s="2"/>
      <c r="J21" s="2"/>
      <c r="K21" s="2"/>
      <c r="L21" s="2"/>
      <c r="M21" s="2"/>
      <c r="N21" s="2"/>
      <c r="O21" s="2"/>
      <c r="P21" s="2"/>
      <c r="Q21" s="2"/>
    </row>
    <row r="22" spans="2:1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2:1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2:17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2:17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2:17" hidden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2:17" hidden="1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2:17" hidden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2:17" hidden="1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2:17" hidden="1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2:17" hidden="1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17" hidden="1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 hidden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 hidden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 hidden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 hidden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 hidden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 hidden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 hidden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 hidden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2:17" hidden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2:17" hidden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2:17" hidden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2:17" hidden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2:17" hidden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2:17" hidden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2:17" hidden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2:17" hidden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2:17" hidden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2:17" hidden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2:17" hidden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2:17" hidden="1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2:17" hidden="1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2:17" hidden="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2:17" hidden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2:17" hidden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2:17" hidden="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2:17" hidden="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2:17" hidden="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2:17" hidden="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2:17" hidden="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2:17" hidden="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2:17" hidden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2:17" hidden="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2:17" hidden="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2:17" hidden="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2:17" hidden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2:17" hidden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2:17" hidden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2:17" hidden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2:17" hidden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2:17" hidden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2:17" hidden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2:17" hidden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2:17" hidden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2:17" hidden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2:17" hidden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2:17" hidden="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2:17" hidden="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2:17" hidden="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2:17" hidden="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2:17" hidden="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2:17" hidden="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2:17" hidden="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2:17" hidden="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2:17" hidden="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2:17" hidden="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2:17" hidden="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2:17" hidden="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2:17" hidden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2:17" hidden="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2:17" hidden="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2:17" hidden="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2:17" hidden="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2:17" hidden="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2:17" hidden="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2:17" hidden="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2:17" hidden="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2:17" hidden="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2:17" hidden="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2:17" hidden="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2:17" hidden="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2:17" hidden="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2:17" hidden="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2:17" hidden="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2:17" hidden="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2:17" hidden="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2:17" hidden="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2:17" hidden="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2:17" hidden="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2:17" hidden="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2:17" hidden="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2:17" hidden="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2:17" hidden="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 spans="2:17" hidden="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2:17" hidden="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2:17" hidden="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 spans="2:17" hidden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  <row r="119" spans="2:17" hidden="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</row>
    <row r="120" spans="2:17" hidden="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</row>
    <row r="121" spans="2:17" hidden="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</row>
    <row r="122" spans="2:17" hidden="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</row>
    <row r="123" spans="2:17" hidden="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</row>
    <row r="124" spans="2:17" hidden="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</row>
    <row r="125" spans="2:17" hidden="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</row>
    <row r="126" spans="2:17" hidden="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</row>
    <row r="127" spans="2:17" hidden="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</row>
    <row r="128" spans="2:17" hidden="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</row>
    <row r="129" spans="2:17" hidden="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</row>
    <row r="130" spans="2:17" hidden="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</row>
    <row r="131" spans="2:17" hidden="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</row>
    <row r="132" spans="2:17" hidden="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</row>
    <row r="133" spans="2:17" hidden="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</row>
    <row r="134" spans="2:17" hidden="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</row>
    <row r="135" spans="2:17" hidden="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</row>
    <row r="136" spans="2:17" hidden="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</row>
    <row r="137" spans="2:17" hidden="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</row>
    <row r="138" spans="2:17" hidden="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</row>
    <row r="139" spans="2:17" hidden="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</row>
    <row r="140" spans="2:17" hidden="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</row>
    <row r="141" spans="2:17" hidden="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</row>
    <row r="142" spans="2:17" hidden="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</row>
    <row r="143" spans="2:17" hidden="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</row>
    <row r="144" spans="2:17" hidden="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</row>
  </sheetData>
  <sheetProtection password="A8B4" sheet="1" objects="1" scenarios="1"/>
  <mergeCells count="21">
    <mergeCell ref="B2:H2"/>
    <mergeCell ref="K4:M4"/>
    <mergeCell ref="F5:F6"/>
    <mergeCell ref="H5:H6"/>
    <mergeCell ref="B7:C7"/>
    <mergeCell ref="A4:A7"/>
    <mergeCell ref="B4:C6"/>
    <mergeCell ref="D4:D6"/>
    <mergeCell ref="E4:E6"/>
    <mergeCell ref="F4:H4"/>
    <mergeCell ref="B11:C11"/>
    <mergeCell ref="B12:B14"/>
    <mergeCell ref="B15:C15"/>
    <mergeCell ref="B8:H8"/>
    <mergeCell ref="A9:A10"/>
    <mergeCell ref="B9:C9"/>
    <mergeCell ref="D9:D10"/>
    <mergeCell ref="E9:E10"/>
    <mergeCell ref="F9:F10"/>
    <mergeCell ref="G9:G10"/>
    <mergeCell ref="H9:H10"/>
  </mergeCells>
  <conditionalFormatting sqref="D15">
    <cfRule type="cellIs" dxfId="14" priority="10" stopIfTrue="1" operator="lessThan">
      <formula>$D$16</formula>
    </cfRule>
  </conditionalFormatting>
  <conditionalFormatting sqref="F15">
    <cfRule type="cellIs" dxfId="13" priority="9" stopIfTrue="1" operator="lessThan">
      <formula>$F$16</formula>
    </cfRule>
  </conditionalFormatting>
  <conditionalFormatting sqref="H15">
    <cfRule type="cellIs" dxfId="12" priority="8" stopIfTrue="1" operator="lessThan">
      <formula>$H$16</formula>
    </cfRule>
  </conditionalFormatting>
  <conditionalFormatting sqref="G11">
    <cfRule type="cellIs" dxfId="11" priority="7" stopIfTrue="1" operator="notEqual">
      <formula>ROUND(0.02*($F$11*(100/102)),1)</formula>
    </cfRule>
  </conditionalFormatting>
  <conditionalFormatting sqref="G15">
    <cfRule type="cellIs" dxfId="10" priority="6" stopIfTrue="1" operator="notEqual">
      <formula>ROUND(0.01*($F$15*(100/101)),1)</formula>
    </cfRule>
  </conditionalFormatting>
  <conditionalFormatting sqref="E12">
    <cfRule type="cellIs" dxfId="9" priority="5" operator="lessThan">
      <formula>$F$12+$H$12</formula>
    </cfRule>
  </conditionalFormatting>
  <conditionalFormatting sqref="E13">
    <cfRule type="cellIs" dxfId="8" priority="4" operator="lessThan">
      <formula>$F$13+$H$13</formula>
    </cfRule>
  </conditionalFormatting>
  <conditionalFormatting sqref="E14">
    <cfRule type="cellIs" dxfId="7" priority="3" operator="lessThan">
      <formula>$F$14+$H$14</formula>
    </cfRule>
  </conditionalFormatting>
  <conditionalFormatting sqref="E15">
    <cfRule type="cellIs" dxfId="6" priority="2" operator="lessThan">
      <formula>$F$15+$H$15</formula>
    </cfRule>
  </conditionalFormatting>
  <conditionalFormatting sqref="E16">
    <cfRule type="cellIs" dxfId="5" priority="1" operator="lessThan">
      <formula>$F$16+$H$16</formula>
    </cfRule>
  </conditionalFormatting>
  <dataValidations count="3">
    <dataValidation type="custom" allowBlank="1" showInputMessage="1" showErrorMessage="1" errorTitle="Znaki po przecinku" error="Wpisana wartość może mieć wyłącznie 1 znak po przecinku." sqref="F12:F16 G11 G15:H15 H12:H14 H16">
      <formula1>MOD(F11*10,1)=0</formula1>
    </dataValidation>
    <dataValidation type="custom" allowBlank="1" showInputMessage="1" showErrorMessage="1" errorTitle="Znaki po przecinku" error="Wpisujemy zatrudnienie w pełnych etatach bez miejsc po przecinku." sqref="D12:D16">
      <formula1>MOD(D12*10,1)=0</formula1>
    </dataValidation>
    <dataValidation type="custom" allowBlank="1" showInputMessage="1" showErrorMessage="1" sqref="E12:E16">
      <formula1>MOD(E12*10,1)=0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68" firstPageNumber="5" orientation="portrait" useFirstPageNumber="1" r:id="rId1"/>
  <headerFooter alignWithMargins="0">
    <oddFooter>&amp;C&amp;12&amp;P</oddFooter>
  </headerFooter>
  <colBreaks count="1" manualBreakCount="1">
    <brk id="8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/>
  <dimension ref="A1:O41"/>
  <sheetViews>
    <sheetView tabSelected="1" topLeftCell="A16" zoomScaleNormal="100" workbookViewId="0">
      <selection activeCell="D27" sqref="D27"/>
    </sheetView>
  </sheetViews>
  <sheetFormatPr defaultColWidth="0" defaultRowHeight="12.75" zeroHeight="1"/>
  <cols>
    <col min="1" max="2" width="7.625" style="2" customWidth="1"/>
    <col min="3" max="3" width="47.875" style="2" customWidth="1"/>
    <col min="4" max="4" width="4.875" style="2" customWidth="1"/>
    <col min="5" max="5" width="9.375" style="2" customWidth="1"/>
    <col min="6" max="6" width="17.25" style="2" customWidth="1"/>
    <col min="7" max="9" width="7.625" style="1" customWidth="1"/>
    <col min="10" max="15" width="0" style="1" hidden="1" customWidth="1"/>
    <col min="16" max="16384" width="7.625" style="1" hidden="1"/>
  </cols>
  <sheetData>
    <row r="1" spans="1:15" ht="20.25" customHeight="1">
      <c r="A1" s="178" t="str">
        <f>'dział I'!A3</f>
        <v>UNIWERSYTET MEDYCZNY W BIAŁYMSTOKU</v>
      </c>
      <c r="B1" s="179"/>
      <c r="C1" s="180"/>
      <c r="D1" s="180"/>
      <c r="E1" s="181"/>
      <c r="F1" s="172"/>
      <c r="G1" s="2"/>
      <c r="H1" s="2"/>
      <c r="I1" s="2"/>
      <c r="J1" s="2"/>
      <c r="K1" s="2"/>
      <c r="L1" s="2"/>
      <c r="M1" s="2"/>
      <c r="N1" s="2"/>
      <c r="O1" s="2"/>
    </row>
    <row r="2" spans="1:15" s="4" customFormat="1" ht="32.1" customHeight="1">
      <c r="A2" s="357" t="s">
        <v>120</v>
      </c>
      <c r="B2" s="357"/>
      <c r="C2" s="357"/>
      <c r="D2" s="357"/>
      <c r="E2" s="357"/>
      <c r="F2" s="182"/>
      <c r="G2" s="6"/>
      <c r="H2" s="6"/>
      <c r="I2" s="6"/>
      <c r="J2" s="6"/>
      <c r="K2" s="6"/>
      <c r="L2" s="6"/>
      <c r="M2" s="6"/>
      <c r="N2" s="6"/>
      <c r="O2" s="6"/>
    </row>
    <row r="3" spans="1:15" ht="8.25" customHeight="1" thickBot="1">
      <c r="A3" s="183"/>
      <c r="B3" s="183"/>
      <c r="C3" s="183"/>
      <c r="D3" s="183"/>
      <c r="E3" s="183"/>
      <c r="F3" s="172"/>
      <c r="G3" s="2"/>
      <c r="H3" s="2"/>
      <c r="I3" s="2"/>
      <c r="J3" s="2"/>
      <c r="K3" s="2"/>
      <c r="L3" s="2"/>
      <c r="M3" s="2"/>
      <c r="N3" s="2"/>
      <c r="O3" s="2"/>
    </row>
    <row r="4" spans="1:15" ht="36" customHeight="1">
      <c r="A4" s="358" t="s">
        <v>23</v>
      </c>
      <c r="B4" s="358"/>
      <c r="C4" s="358"/>
      <c r="D4" s="358"/>
      <c r="E4" s="112" t="s">
        <v>24</v>
      </c>
      <c r="F4" s="113" t="s">
        <v>123</v>
      </c>
      <c r="G4" s="2"/>
      <c r="H4" s="2"/>
      <c r="I4" s="2"/>
      <c r="J4" s="2"/>
      <c r="K4" s="2"/>
      <c r="L4" s="2"/>
      <c r="M4" s="2"/>
      <c r="N4" s="2"/>
      <c r="O4" s="2"/>
    </row>
    <row r="5" spans="1:15" ht="14.25" customHeight="1">
      <c r="A5" s="359">
        <v>1</v>
      </c>
      <c r="B5" s="359"/>
      <c r="C5" s="359"/>
      <c r="D5" s="359"/>
      <c r="E5" s="114">
        <v>2</v>
      </c>
      <c r="F5" s="115">
        <v>3</v>
      </c>
      <c r="G5" s="2"/>
      <c r="H5" s="2"/>
      <c r="I5" s="2"/>
      <c r="J5" s="2"/>
      <c r="K5" s="2"/>
      <c r="L5" s="2"/>
      <c r="M5" s="2"/>
      <c r="N5" s="2"/>
      <c r="O5" s="2"/>
    </row>
    <row r="6" spans="1:15" ht="27.95" customHeight="1">
      <c r="A6" s="351" t="s">
        <v>25</v>
      </c>
      <c r="B6" s="351"/>
      <c r="C6" s="351"/>
      <c r="D6" s="116" t="s">
        <v>7</v>
      </c>
      <c r="E6" s="116" t="s">
        <v>26</v>
      </c>
      <c r="F6" s="117">
        <f>F7+F9</f>
        <v>5267</v>
      </c>
      <c r="G6" s="2"/>
      <c r="H6" s="2"/>
      <c r="I6" s="2"/>
      <c r="J6" s="2"/>
      <c r="K6" s="2"/>
      <c r="L6" s="2"/>
      <c r="M6" s="2"/>
      <c r="N6" s="2"/>
      <c r="O6" s="2"/>
    </row>
    <row r="7" spans="1:15" ht="27.95" customHeight="1">
      <c r="A7" s="351" t="s">
        <v>27</v>
      </c>
      <c r="B7" s="360" t="s">
        <v>28</v>
      </c>
      <c r="C7" s="360"/>
      <c r="D7" s="116" t="s">
        <v>10</v>
      </c>
      <c r="E7" s="116" t="s">
        <v>26</v>
      </c>
      <c r="F7" s="187">
        <v>4488</v>
      </c>
      <c r="G7" s="2"/>
      <c r="H7" s="2"/>
      <c r="I7" s="2"/>
      <c r="J7" s="2"/>
      <c r="K7" s="2"/>
      <c r="L7" s="2"/>
      <c r="M7" s="2"/>
      <c r="N7" s="2"/>
      <c r="O7" s="2"/>
    </row>
    <row r="8" spans="1:15" ht="27.95" customHeight="1">
      <c r="A8" s="351"/>
      <c r="B8" s="205" t="s">
        <v>4</v>
      </c>
      <c r="C8" s="118" t="s">
        <v>29</v>
      </c>
      <c r="D8" s="116" t="s">
        <v>12</v>
      </c>
      <c r="E8" s="116" t="s">
        <v>26</v>
      </c>
      <c r="F8" s="187">
        <v>1333</v>
      </c>
      <c r="G8" s="2"/>
      <c r="H8" s="2"/>
      <c r="I8" s="2"/>
      <c r="J8" s="2"/>
      <c r="K8" s="2"/>
      <c r="L8" s="2"/>
      <c r="M8" s="2"/>
      <c r="N8" s="2"/>
      <c r="O8" s="2"/>
    </row>
    <row r="9" spans="1:15" ht="27.95" customHeight="1">
      <c r="A9" s="351"/>
      <c r="B9" s="360" t="s">
        <v>30</v>
      </c>
      <c r="C9" s="360"/>
      <c r="D9" s="116" t="s">
        <v>14</v>
      </c>
      <c r="E9" s="116" t="s">
        <v>26</v>
      </c>
      <c r="F9" s="187">
        <v>779</v>
      </c>
      <c r="G9" s="2"/>
      <c r="H9" s="2"/>
      <c r="I9" s="2"/>
      <c r="J9" s="2"/>
      <c r="K9" s="2"/>
      <c r="L9" s="2"/>
      <c r="M9" s="2"/>
      <c r="N9" s="2"/>
      <c r="O9" s="2"/>
    </row>
    <row r="10" spans="1:15" ht="27.95" customHeight="1">
      <c r="A10" s="351"/>
      <c r="B10" s="205" t="s">
        <v>4</v>
      </c>
      <c r="C10" s="118" t="s">
        <v>29</v>
      </c>
      <c r="D10" s="116" t="s">
        <v>16</v>
      </c>
      <c r="E10" s="116" t="s">
        <v>26</v>
      </c>
      <c r="F10" s="188">
        <v>435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ht="36.75" customHeight="1">
      <c r="A11" s="351" t="s">
        <v>31</v>
      </c>
      <c r="B11" s="351"/>
      <c r="C11" s="351"/>
      <c r="D11" s="116" t="s">
        <v>18</v>
      </c>
      <c r="E11" s="116" t="s">
        <v>26</v>
      </c>
      <c r="F11" s="187">
        <v>1700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ht="32.25" customHeight="1">
      <c r="A12" s="351" t="s">
        <v>32</v>
      </c>
      <c r="B12" s="351"/>
      <c r="C12" s="351"/>
      <c r="D12" s="116" t="s">
        <v>20</v>
      </c>
      <c r="E12" s="116" t="s">
        <v>26</v>
      </c>
      <c r="F12" s="187">
        <v>50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ht="27.95" customHeight="1">
      <c r="A13" s="351" t="s">
        <v>33</v>
      </c>
      <c r="B13" s="351"/>
      <c r="C13" s="351"/>
      <c r="D13" s="116" t="s">
        <v>34</v>
      </c>
      <c r="E13" s="116" t="s">
        <v>35</v>
      </c>
      <c r="F13" s="187">
        <v>560</v>
      </c>
      <c r="G13" s="2"/>
      <c r="H13" s="2"/>
      <c r="I13" s="2"/>
      <c r="J13" s="2"/>
      <c r="K13" s="2"/>
      <c r="L13" s="2"/>
      <c r="M13" s="2"/>
      <c r="N13" s="2"/>
      <c r="O13" s="2"/>
    </row>
    <row r="14" spans="1:15" ht="27.95" customHeight="1">
      <c r="A14" s="351" t="s">
        <v>36</v>
      </c>
      <c r="B14" s="351"/>
      <c r="C14" s="351"/>
      <c r="D14" s="116" t="s">
        <v>37</v>
      </c>
      <c r="E14" s="116" t="s">
        <v>26</v>
      </c>
      <c r="F14" s="187">
        <v>116</v>
      </c>
      <c r="G14" s="2"/>
      <c r="H14" s="2"/>
      <c r="I14" s="2"/>
      <c r="J14" s="2"/>
      <c r="K14" s="2"/>
      <c r="L14" s="2"/>
      <c r="M14" s="2"/>
      <c r="N14" s="2"/>
      <c r="O14" s="2"/>
    </row>
    <row r="15" spans="1:15" ht="27.95" customHeight="1">
      <c r="A15" s="119" t="s">
        <v>67</v>
      </c>
      <c r="B15" s="361" t="s">
        <v>38</v>
      </c>
      <c r="C15" s="362"/>
      <c r="D15" s="116">
        <v>10</v>
      </c>
      <c r="E15" s="116" t="s">
        <v>26</v>
      </c>
      <c r="F15" s="187">
        <v>116</v>
      </c>
      <c r="G15" s="2"/>
      <c r="H15" s="2"/>
      <c r="I15" s="2"/>
      <c r="J15" s="2"/>
      <c r="K15" s="2"/>
      <c r="L15" s="2"/>
      <c r="M15" s="2"/>
      <c r="N15" s="2"/>
      <c r="O15" s="2"/>
    </row>
    <row r="16" spans="1:15" ht="38.25" customHeight="1">
      <c r="A16" s="351" t="s">
        <v>39</v>
      </c>
      <c r="B16" s="351"/>
      <c r="C16" s="351"/>
      <c r="D16" s="116">
        <v>11</v>
      </c>
      <c r="E16" s="116" t="s">
        <v>26</v>
      </c>
      <c r="F16" s="187">
        <v>116</v>
      </c>
      <c r="G16" s="2"/>
      <c r="H16" s="2"/>
      <c r="I16" s="2"/>
      <c r="J16" s="2"/>
      <c r="K16" s="2"/>
      <c r="L16" s="2"/>
      <c r="M16" s="2"/>
      <c r="N16" s="2"/>
      <c r="O16" s="2"/>
    </row>
    <row r="17" spans="1:15" ht="27.95" customHeight="1">
      <c r="A17" s="351" t="s">
        <v>40</v>
      </c>
      <c r="B17" s="351"/>
      <c r="C17" s="351"/>
      <c r="D17" s="116">
        <v>12</v>
      </c>
      <c r="E17" s="116" t="s">
        <v>41</v>
      </c>
      <c r="F17" s="189">
        <v>1300</v>
      </c>
      <c r="G17" s="2"/>
      <c r="H17" s="22"/>
      <c r="I17" s="2"/>
      <c r="J17" s="2"/>
      <c r="K17" s="2"/>
      <c r="L17" s="2"/>
      <c r="M17" s="2"/>
      <c r="N17" s="2"/>
      <c r="O17" s="2"/>
    </row>
    <row r="18" spans="1:15" ht="36" customHeight="1">
      <c r="A18" s="351" t="s">
        <v>42</v>
      </c>
      <c r="B18" s="351"/>
      <c r="C18" s="351"/>
      <c r="D18" s="116">
        <v>13</v>
      </c>
      <c r="E18" s="116" t="s">
        <v>41</v>
      </c>
      <c r="F18" s="189">
        <v>1623</v>
      </c>
      <c r="G18" s="2"/>
      <c r="H18" s="2"/>
      <c r="I18" s="2"/>
      <c r="J18" s="2"/>
      <c r="K18" s="2"/>
      <c r="L18" s="2"/>
      <c r="M18" s="2"/>
      <c r="N18" s="2"/>
      <c r="O18" s="2"/>
    </row>
    <row r="19" spans="1:15" ht="27.95" customHeight="1">
      <c r="A19" s="351" t="s">
        <v>43</v>
      </c>
      <c r="B19" s="351"/>
      <c r="C19" s="351"/>
      <c r="D19" s="116">
        <v>14</v>
      </c>
      <c r="E19" s="116" t="s">
        <v>41</v>
      </c>
      <c r="F19" s="189">
        <v>101856</v>
      </c>
      <c r="G19" s="2"/>
      <c r="H19" s="2"/>
      <c r="I19" s="2"/>
      <c r="J19" s="2"/>
      <c r="K19" s="2"/>
      <c r="L19" s="2"/>
      <c r="M19" s="2"/>
      <c r="N19" s="2"/>
      <c r="O19" s="2"/>
    </row>
    <row r="20" spans="1:15" ht="36.75" customHeight="1" thickBot="1">
      <c r="A20" s="120" t="s">
        <v>67</v>
      </c>
      <c r="B20" s="352" t="s">
        <v>44</v>
      </c>
      <c r="C20" s="353"/>
      <c r="D20" s="121">
        <v>15</v>
      </c>
      <c r="E20" s="121" t="s">
        <v>41</v>
      </c>
      <c r="F20" s="190">
        <v>7498</v>
      </c>
      <c r="G20" s="2"/>
      <c r="H20" s="2"/>
      <c r="I20" s="2"/>
      <c r="J20" s="2"/>
      <c r="K20" s="2"/>
      <c r="L20" s="2"/>
      <c r="M20" s="2"/>
      <c r="N20" s="2"/>
      <c r="O20" s="2"/>
    </row>
    <row r="21" spans="1:15"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B22" s="2" t="s">
        <v>275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44.25" customHeight="1">
      <c r="A23" s="354" t="s">
        <v>274</v>
      </c>
      <c r="B23" s="355"/>
      <c r="C23" s="216" t="s">
        <v>277</v>
      </c>
      <c r="D23" s="23"/>
      <c r="E23" s="354" t="s">
        <v>278</v>
      </c>
      <c r="F23" s="355"/>
      <c r="G23" s="2"/>
      <c r="H23" s="2"/>
      <c r="I23" s="2"/>
      <c r="J23" s="2"/>
      <c r="K23" s="2"/>
      <c r="L23" s="2"/>
      <c r="M23" s="2"/>
      <c r="N23" s="2"/>
      <c r="O23" s="2"/>
    </row>
    <row r="24" spans="1:15" ht="14.25" customHeight="1">
      <c r="A24" s="65" t="s">
        <v>115</v>
      </c>
      <c r="B24" s="65"/>
      <c r="C24" s="24" t="s">
        <v>116</v>
      </c>
      <c r="D24" s="25"/>
      <c r="E24" s="356" t="s">
        <v>45</v>
      </c>
      <c r="F24" s="356"/>
      <c r="G24" s="26"/>
      <c r="H24" s="2"/>
      <c r="I24" s="2"/>
      <c r="J24" s="2"/>
      <c r="K24" s="2"/>
      <c r="L24" s="2"/>
      <c r="M24" s="2"/>
      <c r="N24" s="2"/>
      <c r="O24" s="2"/>
    </row>
    <row r="25" spans="1:15">
      <c r="A25" s="65" t="s">
        <v>114</v>
      </c>
      <c r="B25" s="65"/>
      <c r="C25" s="66"/>
      <c r="D25" s="66"/>
      <c r="F25" s="25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130"/>
      <c r="B28" s="130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G29" s="2"/>
      <c r="H29" s="2"/>
      <c r="I29" s="2"/>
      <c r="J29" s="2"/>
      <c r="K29" s="2"/>
      <c r="L29" s="2"/>
      <c r="M29" s="2"/>
      <c r="N29" s="2"/>
      <c r="O29" s="2"/>
    </row>
    <row r="30" spans="1:15" hidden="1">
      <c r="G30" s="2"/>
      <c r="H30" s="2"/>
      <c r="I30" s="2"/>
      <c r="J30" s="2"/>
      <c r="K30" s="2"/>
      <c r="L30" s="2"/>
      <c r="M30" s="2"/>
      <c r="N30" s="2"/>
      <c r="O30" s="2"/>
    </row>
    <row r="31" spans="1:15" hidden="1">
      <c r="G31" s="2"/>
      <c r="H31" s="2"/>
      <c r="I31" s="2"/>
      <c r="J31" s="2"/>
      <c r="K31" s="2"/>
      <c r="L31" s="2"/>
      <c r="M31" s="2"/>
      <c r="N31" s="2"/>
      <c r="O31" s="2"/>
    </row>
    <row r="32" spans="1:15" hidden="1">
      <c r="G32" s="2"/>
      <c r="H32" s="2"/>
      <c r="I32" s="2"/>
      <c r="J32" s="2"/>
      <c r="K32" s="2"/>
      <c r="L32" s="2"/>
      <c r="M32" s="2"/>
      <c r="N32" s="2"/>
      <c r="O32" s="2"/>
    </row>
    <row r="33" spans="7:15" hidden="1">
      <c r="G33" s="2"/>
      <c r="H33" s="2"/>
      <c r="I33" s="2"/>
      <c r="J33" s="2"/>
      <c r="K33" s="2"/>
      <c r="L33" s="2"/>
      <c r="M33" s="2"/>
      <c r="N33" s="2"/>
      <c r="O33" s="2"/>
    </row>
    <row r="34" spans="7:15" hidden="1">
      <c r="G34" s="2"/>
      <c r="H34" s="2"/>
      <c r="I34" s="2"/>
      <c r="J34" s="2"/>
      <c r="K34" s="2"/>
      <c r="L34" s="2"/>
      <c r="M34" s="2"/>
      <c r="N34" s="2"/>
      <c r="O34" s="2"/>
    </row>
    <row r="35" spans="7:15" hidden="1">
      <c r="G35" s="2"/>
      <c r="H35" s="2"/>
      <c r="I35" s="2"/>
      <c r="J35" s="2"/>
      <c r="K35" s="2"/>
      <c r="L35" s="2"/>
      <c r="M35" s="2"/>
      <c r="N35" s="2"/>
      <c r="O35" s="2"/>
    </row>
    <row r="36" spans="7:15" hidden="1">
      <c r="G36" s="2"/>
      <c r="H36" s="2"/>
      <c r="I36" s="2"/>
      <c r="J36" s="2"/>
      <c r="K36" s="2"/>
      <c r="L36" s="2"/>
      <c r="M36" s="2"/>
      <c r="N36" s="2"/>
      <c r="O36" s="2"/>
    </row>
    <row r="37" spans="7:15" hidden="1">
      <c r="G37" s="2"/>
      <c r="H37" s="2"/>
      <c r="I37" s="2"/>
      <c r="J37" s="2"/>
      <c r="K37" s="2"/>
      <c r="L37" s="2"/>
      <c r="M37" s="2"/>
    </row>
    <row r="38" spans="7:15" hidden="1">
      <c r="G38" s="2"/>
      <c r="H38" s="2"/>
      <c r="I38" s="2"/>
      <c r="J38" s="2"/>
      <c r="K38" s="2"/>
      <c r="L38" s="2"/>
      <c r="M38" s="2"/>
    </row>
    <row r="39" spans="7:15" hidden="1">
      <c r="G39" s="2"/>
      <c r="H39" s="2"/>
      <c r="I39" s="2"/>
      <c r="J39" s="2"/>
      <c r="K39" s="2"/>
      <c r="L39" s="2"/>
      <c r="M39" s="2"/>
    </row>
    <row r="40" spans="7:15" hidden="1"/>
    <row r="41" spans="7:15" hidden="1"/>
  </sheetData>
  <sheetProtection password="A8B4" sheet="1" objects="1" scenarios="1"/>
  <mergeCells count="20">
    <mergeCell ref="A17:C17"/>
    <mergeCell ref="A16:C16"/>
    <mergeCell ref="A2:E2"/>
    <mergeCell ref="A4:D4"/>
    <mergeCell ref="A5:D5"/>
    <mergeCell ref="A6:C6"/>
    <mergeCell ref="A7:A10"/>
    <mergeCell ref="B7:C7"/>
    <mergeCell ref="A14:C14"/>
    <mergeCell ref="B9:C9"/>
    <mergeCell ref="A11:C11"/>
    <mergeCell ref="A12:C12"/>
    <mergeCell ref="A13:C13"/>
    <mergeCell ref="B15:C15"/>
    <mergeCell ref="A18:C18"/>
    <mergeCell ref="A19:C19"/>
    <mergeCell ref="B20:C20"/>
    <mergeCell ref="A23:B23"/>
    <mergeCell ref="E24:F24"/>
    <mergeCell ref="E23:F23"/>
  </mergeCells>
  <conditionalFormatting sqref="F8">
    <cfRule type="cellIs" dxfId="4" priority="9" stopIfTrue="1" operator="greaterThan">
      <formula>$F$7</formula>
    </cfRule>
  </conditionalFormatting>
  <conditionalFormatting sqref="F15">
    <cfRule type="cellIs" dxfId="3" priority="7" stopIfTrue="1" operator="greaterThan">
      <formula>$F$14</formula>
    </cfRule>
  </conditionalFormatting>
  <conditionalFormatting sqref="F20">
    <cfRule type="cellIs" dxfId="2" priority="6" stopIfTrue="1" operator="greaterThan">
      <formula>$F$19</formula>
    </cfRule>
  </conditionalFormatting>
  <conditionalFormatting sqref="F9">
    <cfRule type="cellIs" dxfId="1" priority="2" operator="greaterThan">
      <formula>$F$7</formula>
    </cfRule>
  </conditionalFormatting>
  <conditionalFormatting sqref="F10">
    <cfRule type="cellIs" dxfId="0" priority="1" operator="greaterThan">
      <formula>$F$9</formula>
    </cfRule>
  </conditionalFormatting>
  <dataValidations count="2">
    <dataValidation type="custom" allowBlank="1" showInputMessage="1" showErrorMessage="1" errorTitle="Znaki po przecinku" error="Wpisana wartość może mieć wyłącznie 1 znak po przecinku." sqref="F17:F20">
      <formula1>MOD(F17*10,1)=0</formula1>
    </dataValidation>
    <dataValidation type="custom" allowBlank="1" showInputMessage="1" showErrorMessage="1" errorTitle="Znaki po przecinku" error="Wpisujemy bez miejsc po przecinku." sqref="F7:F16">
      <formula1>MOD(F7,1)=0</formula1>
    </dataValidation>
  </dataValidations>
  <printOptions horizontalCentered="1"/>
  <pageMargins left="0.39370078740157483" right="0.39370078740157483" top="0.39370078740157483" bottom="0.31496062992125984" header="0.51181102362204722" footer="0.31496062992125984"/>
  <pageSetup paperSize="9" scale="83" firstPageNumber="6" orientation="portrait" useFirstPageNumber="1" horizontalDpi="300" verticalDpi="300" r:id="rId1"/>
  <headerFooter alignWithMargins="0">
    <oddFooter>&amp;C&amp;10&amp;P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8</vt:i4>
      </vt:variant>
    </vt:vector>
  </HeadingPairs>
  <TitlesOfParts>
    <vt:vector size="13" baseType="lpstr">
      <vt:lpstr>dział I</vt:lpstr>
      <vt:lpstr>dzial II</vt:lpstr>
      <vt:lpstr>dział III</vt:lpstr>
      <vt:lpstr>dzial IV</vt:lpstr>
      <vt:lpstr>dział V</vt:lpstr>
      <vt:lpstr>__xlnm.Print_Area_3</vt:lpstr>
      <vt:lpstr>__xlnm.Print_Area_4</vt:lpstr>
      <vt:lpstr>nazwa_uczelni</vt:lpstr>
      <vt:lpstr>'dzial II'!Obszar_wydruku</vt:lpstr>
      <vt:lpstr>'dzial IV'!Obszar_wydruku</vt:lpstr>
      <vt:lpstr>'dział I'!Obszar_wydruku</vt:lpstr>
      <vt:lpstr>'dział V'!Obszar_wydruku</vt:lpstr>
      <vt:lpstr>Uniwersytet_w_Białymstoku</vt:lpstr>
    </vt:vector>
  </TitlesOfParts>
  <Company>MNiSzW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Jagielski</dc:creator>
  <cp:lastModifiedBy>backiel</cp:lastModifiedBy>
  <cp:lastPrinted>2012-06-20T12:12:37Z</cp:lastPrinted>
  <dcterms:created xsi:type="dcterms:W3CDTF">2011-03-10T10:03:26Z</dcterms:created>
  <dcterms:modified xsi:type="dcterms:W3CDTF">2012-07-18T11:01:50Z</dcterms:modified>
</cp:coreProperties>
</file>